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mc:AlternateContent xmlns:mc="http://schemas.openxmlformats.org/markup-compatibility/2006">
    <mc:Choice Requires="x15">
      <x15ac:absPath xmlns:x15ac="http://schemas.microsoft.com/office/spreadsheetml/2010/11/ac" url="\\filesrv3\redirect$\spatel\Desktop\"/>
    </mc:Choice>
  </mc:AlternateContent>
  <workbookProtection workbookAlgorithmName="SHA-512" workbookHashValue="EQg1UG9DQGe0zhP/EEjGC+VuHz1RwuEaNBsZEqZIiry+VBFcOGcCXMmn7IRFa7BKFe+X11OQ7S/HY6h6hudozA==" workbookSaltValue="vS6u7u17pelIjBNWqGR2KQ==" workbookSpinCount="100000" lockStructure="1"/>
  <bookViews>
    <workbookView xWindow="0" yWindow="0" windowWidth="28800" windowHeight="12210" activeTab="1"/>
  </bookViews>
  <sheets>
    <sheet name="Cover" sheetId="6" r:id="rId1"/>
    <sheet name="Instructions" sheetId="5" r:id="rId2"/>
    <sheet name="Questionnaire" sheetId="1" r:id="rId3"/>
    <sheet name="Output" sheetId="3" r:id="rId4"/>
    <sheet name="Table" sheetId="4" state="hidden" r:id="rId5"/>
  </sheets>
  <definedNames>
    <definedName name="_xlnm._FilterDatabase" localSheetId="3" hidden="1">Output!$E$8:$E$57</definedName>
    <definedName name="_xlnm.Print_Area" localSheetId="0">Cover!$A$1:$H$45</definedName>
    <definedName name="_xlnm.Print_Area" localSheetId="3">Output!$A$1:$K$88</definedName>
    <definedName name="_xlnm.Print_Area" localSheetId="2">Questionnaire!$A$1:$J$75</definedName>
  </definedNames>
  <calcPr calcId="17102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72" i="3" l="1"/>
  <c r="G50" i="3"/>
  <c r="G59" i="3"/>
  <c r="T6" i="4"/>
  <c r="T5" i="4"/>
  <c r="T4" i="4"/>
  <c r="T3" i="4"/>
  <c r="T2" i="4"/>
  <c r="M1" i="3" s="1"/>
  <c r="P9" i="4"/>
  <c r="P8" i="4"/>
  <c r="P7" i="4"/>
  <c r="P6" i="4"/>
  <c r="P5" i="4"/>
  <c r="P4" i="4"/>
  <c r="P3" i="4"/>
  <c r="P2" i="4"/>
  <c r="I65" i="1"/>
  <c r="G80" i="3"/>
  <c r="G41" i="3"/>
  <c r="G29" i="3"/>
  <c r="G20" i="3"/>
  <c r="D80" i="3"/>
  <c r="D72" i="3"/>
  <c r="D59" i="3"/>
  <c r="D50" i="3"/>
  <c r="D41" i="3"/>
  <c r="D29" i="3"/>
  <c r="D20" i="3"/>
  <c r="D12" i="3"/>
  <c r="G12" i="3"/>
  <c r="P11" i="4"/>
  <c r="G5" i="3"/>
  <c r="D6" i="3" s="1"/>
  <c r="E53" i="3" l="1"/>
  <c r="E54" i="3" s="1"/>
  <c r="E55" i="3" s="1"/>
  <c r="E23" i="3"/>
  <c r="E24" i="3" s="1"/>
  <c r="E25" i="3" s="1"/>
  <c r="E26" i="3" s="1"/>
  <c r="E62" i="3"/>
  <c r="E63" i="3" s="1"/>
  <c r="E64" i="3" s="1"/>
  <c r="E65" i="3" s="1"/>
  <c r="E66" i="3" s="1"/>
  <c r="E32" i="3"/>
  <c r="E33" i="3" s="1"/>
  <c r="E34" i="3" s="1"/>
  <c r="E35" i="3" s="1"/>
  <c r="E44" i="3"/>
  <c r="E45" i="3" s="1"/>
  <c r="E46" i="3" s="1"/>
  <c r="E83" i="3"/>
  <c r="E84" i="3" s="1"/>
  <c r="E85" i="3" s="1"/>
  <c r="E86" i="3" s="1"/>
  <c r="E75" i="3"/>
  <c r="E76" i="3" s="1"/>
  <c r="E77" i="3" s="1"/>
  <c r="E78" i="3" s="1"/>
  <c r="E15" i="3"/>
  <c r="E16" i="3" s="1"/>
  <c r="E17" i="3" s="1"/>
</calcChain>
</file>

<file path=xl/sharedStrings.xml><?xml version="1.0" encoding="utf-8"?>
<sst xmlns="http://schemas.openxmlformats.org/spreadsheetml/2006/main" count="154" uniqueCount="111">
  <si>
    <t>Strategy</t>
  </si>
  <si>
    <t>Assess Needs, Goals &amp; Expecations</t>
  </si>
  <si>
    <t>Do you in engage in joint planning sessions with the manufacturer?</t>
  </si>
  <si>
    <t>Management</t>
  </si>
  <si>
    <t>Streamline Information &amp; Data Exchange</t>
  </si>
  <si>
    <t>Leverage Training Tools &amp; Resources</t>
  </si>
  <si>
    <t>Evolve Compensation to Drive Performance</t>
  </si>
  <si>
    <t>C-suite Communication</t>
  </si>
  <si>
    <t>Communication</t>
  </si>
  <si>
    <t>Do you have regular meetings to review sales objectives, progress to goal, and upcoming opportunities?</t>
  </si>
  <si>
    <t>Score</t>
  </si>
  <si>
    <t>Improvement Areas Score</t>
  </si>
  <si>
    <t>Do you freely share data and customer information with your manufacturer?</t>
  </si>
  <si>
    <t xml:space="preserve">Develop &amp; Align Market Growth Strategy </t>
  </si>
  <si>
    <t>Develop &amp; Align Firm Viability Strategy</t>
  </si>
  <si>
    <t>Opportunity Focus Areas</t>
  </si>
  <si>
    <t>Structured Communication with Sales Management</t>
  </si>
  <si>
    <t>Cumulative Score Output</t>
  </si>
  <si>
    <t>Strategy Questions</t>
  </si>
  <si>
    <t>Management Questions</t>
  </si>
  <si>
    <t>Communications Questions</t>
  </si>
  <si>
    <t>Description</t>
  </si>
  <si>
    <t>Strong relationship - leverage best practices with this manufacturer to better align other relationships</t>
  </si>
  <si>
    <t>Moderate opportunity to focus on key areas to improve the rep-manufacturer relationship</t>
  </si>
  <si>
    <t>Significant opportunity to focus effort on improving the rep-manufacturer relationship</t>
  </si>
  <si>
    <t>Strong relationship alignment, however there are some specific opportunities for improvement</t>
  </si>
  <si>
    <t>Assess</t>
  </si>
  <si>
    <t>Streamline</t>
  </si>
  <si>
    <t>Leverage Training</t>
  </si>
  <si>
    <t>Evolve Comp</t>
  </si>
  <si>
    <t>Comm</t>
  </si>
  <si>
    <t>Structured Comm</t>
  </si>
  <si>
    <t>C-Suite</t>
  </si>
  <si>
    <t>Percentages</t>
  </si>
  <si>
    <t>Averages</t>
  </si>
  <si>
    <t>Develop - Short-term</t>
  </si>
  <si>
    <t>Develop - Long-Term</t>
  </si>
  <si>
    <t>Count</t>
  </si>
  <si>
    <t>Threshold</t>
  </si>
  <si>
    <t>Do you hold your team accountable for participating in training offered by the manufacturer?</t>
  </si>
  <si>
    <t>Does your team's compensation vary with goal attainment and/or complexity of the sale?</t>
  </si>
  <si>
    <t>•  Access and collaborate with manufacturer stakeholders beyond the first/second line sales managers</t>
  </si>
  <si>
    <t/>
  </si>
  <si>
    <t>•  Proactively develop a data-driven strategy</t>
  </si>
  <si>
    <t>•  Develop a formal succession plan (e.g., timeline, identified successor, key milestones) &amp; communicate with manufacturer</t>
  </si>
  <si>
    <t>•  Establish regular meetings to review sales objectives, progress to goal, and upcoming opportunities</t>
  </si>
  <si>
    <t>•  Establish and define internal processes and coordinate your strategy with your primary point of contact</t>
  </si>
  <si>
    <t>•  Set a meeting to confirm understanding of what the manufacturer needs from your organization</t>
  </si>
  <si>
    <t>•  Prepare for and coordinate joint planning session with the manufacturer</t>
  </si>
  <si>
    <t>•  Measure your progress toward strategic goals and share progress with the manufacturer.  Schedule strategy review meeting if necessary</t>
  </si>
  <si>
    <t>•  Develop and disseminate targeted objectives as part of an ongoing talent development process</t>
  </si>
  <si>
    <t>•  Provide direction to your sellers on where they should be spending their time</t>
  </si>
  <si>
    <t>•  Schedule time to review/refine long-term business plan (3-5 year) annually or semi-annually</t>
  </si>
  <si>
    <t>Does your firm actively use technology offered by the manufacturer to drive efficiency (e.g., internal portal, pricing tool)?</t>
  </si>
  <si>
    <t>•  Review technology available from the manufacturer to help your team be more effective</t>
  </si>
  <si>
    <t xml:space="preserve">•  Review key business management needs to assess, confirm, and implement appropriate CRM tool and usage </t>
  </si>
  <si>
    <t>•  Build the appropriate data analysis capabilities to better understand business trends and areas of opportunity</t>
  </si>
  <si>
    <t>•  Review available sales training relevent to your needs and schedule (at least on an annual basis)</t>
  </si>
  <si>
    <t>•  Codify a comprehensive new-hire onboarding program beyond product training &amp; ride-withs</t>
  </si>
  <si>
    <t>•  Engage the manufacturer on training requirements &amp; hold your team accountable for participating in manufacturer led training</t>
  </si>
  <si>
    <t>•  Consider compensation improvement options to better motivate your firm, &amp; engage the manufacturer to discuss alternatives if necessary</t>
  </si>
  <si>
    <t>•  Consider ways to align your team's compensation with goal attainment &amp; sale complexity (more complex/valuable sales often yield greater compensation)</t>
  </si>
  <si>
    <t>•  Develop a good understanding of the margins &amp; costs associated with various types of sales</t>
  </si>
  <si>
    <t>•  Identify improvement areas &amp; develop an action plan to attract &amp; retain top sales talent</t>
  </si>
  <si>
    <t xml:space="preserve">•  Provide ideas to sales leadership regarding methods / mediums / formats for executive engagement </t>
  </si>
  <si>
    <t>•  Determine process to regularly share data and customer information with the manufacturer</t>
  </si>
  <si>
    <t>•  Develop process to ensure joint calls are focused and achieve pre-defined objectives</t>
  </si>
  <si>
    <t>General Instructions</t>
  </si>
  <si>
    <t>Completing the Questionnaire</t>
  </si>
  <si>
    <r>
      <rPr>
        <b/>
        <i/>
        <sz val="10"/>
        <color theme="1"/>
        <rFont val="Antique Olive CompactPS"/>
        <family val="2"/>
      </rPr>
      <t>1)</t>
    </r>
    <r>
      <rPr>
        <i/>
        <sz val="10"/>
        <color theme="1"/>
        <rFont val="Antique Olive CompactPS"/>
        <family val="2"/>
      </rPr>
      <t xml:space="preserve"> Click on 'Questionnaire' tab at the bottom to begin</t>
    </r>
  </si>
  <si>
    <r>
      <rPr>
        <b/>
        <i/>
        <sz val="10"/>
        <color theme="1"/>
        <rFont val="Antique Olive CompactPS"/>
        <family val="2"/>
      </rPr>
      <t>2)</t>
    </r>
    <r>
      <rPr>
        <i/>
        <sz val="10"/>
        <color theme="1"/>
        <rFont val="Antique Olive CompactPS"/>
        <family val="2"/>
      </rPr>
      <t xml:space="preserve"> Each question corresponds to a specific area of the Rep-Manufacturer Alignment Model: Strategy, Management, and Communication</t>
    </r>
  </si>
  <si>
    <r>
      <rPr>
        <b/>
        <i/>
        <sz val="10"/>
        <color theme="1"/>
        <rFont val="Antique Olive CompactPS"/>
        <family val="2"/>
      </rPr>
      <t xml:space="preserve">3) </t>
    </r>
    <r>
      <rPr>
        <i/>
        <sz val="10"/>
        <color theme="1"/>
        <rFont val="Antique Olive CompactPS"/>
        <family val="2"/>
      </rPr>
      <t xml:space="preserve">For each question, please indicate your response by choosing values 1 through 5 under the </t>
    </r>
    <r>
      <rPr>
        <b/>
        <i/>
        <sz val="10"/>
        <color theme="1"/>
        <rFont val="Antique Olive CompactPS"/>
        <family val="2"/>
      </rPr>
      <t>Score</t>
    </r>
    <r>
      <rPr>
        <i/>
        <sz val="10"/>
        <color theme="1"/>
        <rFont val="Antique Olive CompactPS"/>
        <family val="2"/>
      </rPr>
      <t xml:space="preserve"> heading.  These values correspond to the key below:</t>
    </r>
  </si>
  <si>
    <r>
      <t xml:space="preserve">SCORE </t>
    </r>
    <r>
      <rPr>
        <b/>
        <i/>
        <u/>
        <sz val="11"/>
        <color theme="3"/>
        <rFont val="Antique Olive CompactPS"/>
        <family val="2"/>
      </rPr>
      <t>KEY</t>
    </r>
    <r>
      <rPr>
        <b/>
        <i/>
        <sz val="11"/>
        <color theme="3"/>
        <rFont val="Antique Olive CompactPS"/>
        <family val="2"/>
      </rPr>
      <t xml:space="preserve">
      1 - Not at all / Never
      2-
      3- Somewhat / Occasionally
      4-
      5- Completely / Frequently</t>
    </r>
  </si>
  <si>
    <r>
      <rPr>
        <b/>
        <i/>
        <sz val="10"/>
        <color theme="1"/>
        <rFont val="Antique Olive CompactPS"/>
        <family val="2"/>
      </rPr>
      <t xml:space="preserve">4) </t>
    </r>
    <r>
      <rPr>
        <i/>
        <sz val="10"/>
        <color theme="1"/>
        <rFont val="Antique Olive CompactPS"/>
        <family val="2"/>
      </rPr>
      <t xml:space="preserve">Complete the questionnaire by answering all questions </t>
    </r>
  </si>
  <si>
    <t>Viewing your Results</t>
  </si>
  <si>
    <r>
      <rPr>
        <b/>
        <i/>
        <sz val="10"/>
        <color theme="1"/>
        <rFont val="Antique Olive CompactPS"/>
        <family val="2"/>
      </rPr>
      <t>5)</t>
    </r>
    <r>
      <rPr>
        <i/>
        <sz val="10"/>
        <color theme="1"/>
        <rFont val="Antique Olive CompactPS"/>
        <family val="2"/>
      </rPr>
      <t xml:space="preserve"> Once all questions have been answered, view your results by clicking on the Output tab at the bottom.  Results will not be displayed until all questions have a response.</t>
    </r>
  </si>
  <si>
    <r>
      <rPr>
        <b/>
        <i/>
        <sz val="10"/>
        <color theme="1"/>
        <rFont val="Antique Olive CompactPS"/>
        <family val="2"/>
      </rPr>
      <t xml:space="preserve">6) </t>
    </r>
    <r>
      <rPr>
        <i/>
        <sz val="10"/>
        <color theme="1"/>
        <rFont val="Antique Olive CompactPS"/>
        <family val="2"/>
      </rPr>
      <t xml:space="preserve">Your overall </t>
    </r>
    <r>
      <rPr>
        <b/>
        <i/>
        <sz val="10"/>
        <color theme="1"/>
        <rFont val="Antique Olive CompactPS"/>
        <family val="2"/>
      </rPr>
      <t xml:space="preserve">relationship score </t>
    </r>
    <r>
      <rPr>
        <i/>
        <sz val="10"/>
        <color theme="1"/>
        <rFont val="Antique Olive CompactPS"/>
        <family val="2"/>
      </rPr>
      <t>(1 =  weak, 5 =  strong) will be displayed at the top of the sheet, with a high-level assessment regarding the overall relationship / approach</t>
    </r>
  </si>
  <si>
    <r>
      <rPr>
        <b/>
        <i/>
        <sz val="10"/>
        <color theme="1"/>
        <rFont val="Antique Olive CompactPS"/>
        <family val="2"/>
      </rPr>
      <t>7</t>
    </r>
    <r>
      <rPr>
        <i/>
        <sz val="10"/>
        <color theme="1"/>
        <rFont val="Antique Olive CompactPS"/>
        <family val="2"/>
      </rPr>
      <t xml:space="preserve">) If you scroll down, you can see your score broken down by each key </t>
    </r>
    <r>
      <rPr>
        <b/>
        <i/>
        <sz val="10"/>
        <color theme="1"/>
        <rFont val="Antique Olive CompactPS"/>
        <family val="2"/>
      </rPr>
      <t xml:space="preserve">section of the Rep-Manufacturer Alignment Model, </t>
    </r>
    <r>
      <rPr>
        <i/>
        <sz val="10"/>
        <color theme="1"/>
        <rFont val="Antique Olive CompactPS"/>
        <family val="2"/>
      </rPr>
      <t>with specific</t>
    </r>
    <r>
      <rPr>
        <b/>
        <i/>
        <sz val="10"/>
        <color theme="1"/>
        <rFont val="Antique Olive CompactPS"/>
        <family val="2"/>
      </rPr>
      <t xml:space="preserve"> opportunity focus areas defined</t>
    </r>
  </si>
  <si>
    <t>The purpose of this tool is to help you better understand the overall strength of your firm's relationship with your manufacturing partners, and to provide guidance toward optimizing the relationship. Your relationship with every manufacturer is different, so the questions should be answered with a specific manufacturer in mind. Please follow the instructions below:</t>
  </si>
  <si>
    <t>Do you have a good understanding of what your manufacturers’ need from your organization?</t>
  </si>
  <si>
    <t>Do you pro-actively measure and share your progress with the manufacturer?</t>
  </si>
  <si>
    <t>Do you provide your associates with individual professional development objectives?</t>
  </si>
  <si>
    <t>Do you use a CRM system to manage your own business activities (rather than comply with manufacturer reporting requests)?</t>
  </si>
  <si>
    <t>Do you proactively develop the selling skills of your organization through annual sales development training?</t>
  </si>
  <si>
    <t>Do you have a formal new-hire, on-boarding program which includes training on all aspects of the firm and its engagement with the manufacturers?</t>
  </si>
  <si>
    <t>Do you feel comfortable engaging the manufacturer in discussions regarding alternative comp/incentive/mutual investment plan options?</t>
  </si>
  <si>
    <t>Do you have a good understanding of the selling costs associated with your various types of sales ( e.g., spec vs flow, different product categories)?</t>
  </si>
  <si>
    <t>Do you conduct an annual line profitability analysis?</t>
  </si>
  <si>
    <t>Do you feel you have the ability to attract and retain the sales talent you need to meet the expectations of your manufacturers?</t>
  </si>
  <si>
    <t>Do you feel manufacturer top leadership understands the role and value of the rep?</t>
  </si>
  <si>
    <t>Do you manage territory visits with your manufacturers to focus on high value/potential opportunities with adequate preparation prior to the visit?</t>
  </si>
  <si>
    <t xml:space="preserve">Do you feel you can candidly discuss issues with your manufacturer sales managers? </t>
  </si>
  <si>
    <t>•  Propose and execute an action plan to ensure that you and the manufacturer can fully support joint planning actions</t>
  </si>
  <si>
    <t>Do you have confidence that you and the manufacturer can fully support your joint planning actions?</t>
  </si>
  <si>
    <t>•  Determine profitability of manufacturer product lines relative to your portfolio by conducting annual analyses</t>
  </si>
  <si>
    <t>•  Share your key objectives, strategies, and successes with executive leadership in order to demonstrate the value that you bring the the manufacturer</t>
  </si>
  <si>
    <t>Do you feel the manufacturer sees you as a direct extension of their company?</t>
  </si>
  <si>
    <t>•  Identify key executive stakeholders that you can engage to discuss strategic objectives</t>
  </si>
  <si>
    <t>•  Develop a relationship with manufacturer leadereshipsuch that your firm is viewed as an extension of their own sales organization</t>
  </si>
  <si>
    <t>•  Develop processes to actively share what your firm is experiencing in the market (e.g., competitive info., local trends)</t>
  </si>
  <si>
    <t>Do you effectively communicate throughout your manufacturers’ organizations (e.g., marketing, product management, finance, operations)?</t>
  </si>
  <si>
    <t>Have you aligned your firm's internal processes with your manufacturer's?</t>
  </si>
  <si>
    <t>Do you have a Strategic Plan for your firm?</t>
  </si>
  <si>
    <t>Have you shared your succession plan with your manufacturers ( e.g., timeline, identified successor(s), key milestones)?</t>
  </si>
  <si>
    <t>Does your sales force structure best reflect the needs of your manufacturers and the customers( dedicated roles for specifications, contractor/projects, longer cycle sales for OEMS, etc)?</t>
  </si>
  <si>
    <t>Do you regularly review and update your firms 3-5 year business plan?</t>
  </si>
  <si>
    <t>Does your firm conduct market analysis to understand business/market trends</t>
  </si>
  <si>
    <t>Do you feel you have access to top manufacturer leadership and are able to discuss important issues with them?</t>
  </si>
  <si>
    <t>Do the manufacturer’s executives discuss their strategic objectives with you on an annual basis?</t>
  </si>
  <si>
    <t>Comments:</t>
  </si>
  <si>
    <t>Enter Name of Manufacturer: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</si>
</sst>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3">
    <font>
      <sz val="10"/>
      <color rgb="FF000000"/>
      <name val="Arial"/>
    </font>
    <font>
      <sz val="11"/>
      <color theme="1"/>
      <name val="Calibri"/>
      <family val="2"/>
      <scheme val="minor"/>
    </font>
    <font>
      <sz val="10"/>
      <name val="Arial"/>
      <family val="2"/>
    </font>
    <font>
      <sz val="11"/>
      <color rgb="FF000000"/>
      <name val="Calibri"/>
      <family val="2"/>
    </font>
    <font>
      <sz val="10"/>
      <color rgb="FF000000"/>
      <name val="Arial"/>
      <family val="2"/>
    </font>
    <font>
      <b/>
      <sz val="10"/>
      <color rgb="FF000000"/>
      <name val="Arial"/>
      <family val="2"/>
    </font>
    <font>
      <b/>
      <sz val="10"/>
      <name val="Arial"/>
      <family val="2"/>
    </font>
    <font>
      <sz val="10"/>
      <name val="Arial"/>
      <family val="2"/>
    </font>
    <font>
      <i/>
      <sz val="10"/>
      <name val="Arial"/>
      <family val="2"/>
    </font>
    <font>
      <i/>
      <sz val="10"/>
      <color rgb="FF000000"/>
      <name val="Arial"/>
      <family val="2"/>
    </font>
    <font>
      <sz val="11"/>
      <color rgb="FF000000"/>
      <name val="Arial"/>
      <family val="2"/>
    </font>
    <font>
      <b/>
      <sz val="12"/>
      <name val="Arial"/>
      <family val="2"/>
    </font>
    <font>
      <sz val="12"/>
      <color rgb="FF000000"/>
      <name val="Arial"/>
      <family val="2"/>
    </font>
    <font>
      <sz val="12"/>
      <name val="Arial"/>
      <family val="2"/>
    </font>
    <font>
      <b/>
      <i/>
      <sz val="10"/>
      <color rgb="FF000000"/>
      <name val="Arial"/>
      <family val="2"/>
    </font>
    <font>
      <b/>
      <u/>
      <sz val="10"/>
      <color rgb="FF000000"/>
      <name val="Arial"/>
      <family val="2"/>
    </font>
    <font>
      <b/>
      <sz val="12"/>
      <color rgb="FF000000"/>
      <name val="Arial"/>
      <family val="2"/>
    </font>
    <font>
      <b/>
      <sz val="16"/>
      <color rgb="FF000000"/>
      <name val="Arial"/>
      <family val="2"/>
    </font>
    <font>
      <b/>
      <sz val="20"/>
      <color rgb="FF000000"/>
      <name val="Arial"/>
      <family val="2"/>
    </font>
    <font>
      <b/>
      <i/>
      <sz val="20"/>
      <color rgb="FFE64700"/>
      <name val="Arial"/>
      <family val="2"/>
    </font>
    <font>
      <i/>
      <sz val="11"/>
      <color rgb="FF000000"/>
      <name val="Arial"/>
      <family val="2"/>
    </font>
    <font>
      <b/>
      <i/>
      <sz val="20"/>
      <color theme="3"/>
      <name val="Arial"/>
      <family val="2"/>
    </font>
    <font>
      <sz val="10"/>
      <color theme="0" tint="-4.9989318521683403E-2"/>
      <name val="Arial"/>
      <family val="2"/>
    </font>
    <font>
      <i/>
      <sz val="10"/>
      <color theme="0" tint="-4.9989318521683403E-2"/>
      <name val="Arial"/>
      <family val="2"/>
    </font>
    <font>
      <b/>
      <i/>
      <sz val="20"/>
      <color theme="1" tint="0.249977111117893"/>
      <name val="Arial"/>
      <family val="2"/>
    </font>
    <font>
      <b/>
      <sz val="22"/>
      <color rgb="FF000000"/>
      <name val="Arial"/>
      <family val="2"/>
    </font>
    <font>
      <b/>
      <sz val="12"/>
      <color theme="1" tint="0.249977111117893"/>
      <name val="Arial"/>
      <family val="2"/>
    </font>
    <font>
      <b/>
      <sz val="12"/>
      <color rgb="FFE64700"/>
      <name val="Arial"/>
      <family val="2"/>
    </font>
    <font>
      <b/>
      <i/>
      <sz val="16"/>
      <color rgb="FFE64700"/>
      <name val="Arial"/>
      <family val="2"/>
    </font>
    <font>
      <b/>
      <sz val="12"/>
      <color theme="3"/>
      <name val="Arial"/>
      <family val="2"/>
    </font>
    <font>
      <b/>
      <i/>
      <sz val="16"/>
      <color theme="3"/>
      <name val="Arial"/>
      <family val="2"/>
    </font>
    <font>
      <b/>
      <i/>
      <sz val="16"/>
      <color theme="1" tint="0.249977111117893"/>
      <name val="Arial"/>
      <family val="2"/>
    </font>
    <font>
      <sz val="10"/>
      <color theme="0" tint="-0.14999847407452621"/>
      <name val="Arial"/>
      <family val="2"/>
    </font>
    <font>
      <b/>
      <sz val="10"/>
      <color theme="0"/>
      <name val="Arial"/>
      <family val="2"/>
    </font>
    <font>
      <b/>
      <i/>
      <sz val="24"/>
      <color rgb="FFE64700"/>
      <name val="Arial"/>
      <family val="2"/>
    </font>
    <font>
      <sz val="12"/>
      <color theme="0" tint="-0.14999847407452621"/>
      <name val="Arial"/>
      <family val="2"/>
    </font>
    <font>
      <i/>
      <sz val="10"/>
      <color theme="0" tint="-0.14999847407452621"/>
      <name val="Arial"/>
      <family val="2"/>
    </font>
    <font>
      <sz val="10"/>
      <color theme="3"/>
      <name val="Arial"/>
      <family val="2"/>
    </font>
    <font>
      <b/>
      <i/>
      <sz val="24"/>
      <color theme="3"/>
      <name val="Arial"/>
      <family val="2"/>
    </font>
    <font>
      <b/>
      <i/>
      <sz val="24"/>
      <color theme="1" tint="0.249977111117893"/>
      <name val="Arial"/>
      <family val="2"/>
    </font>
    <font>
      <b/>
      <i/>
      <sz val="12"/>
      <color rgb="FFE64700"/>
      <name val="Arial"/>
      <family val="2"/>
    </font>
    <font>
      <b/>
      <sz val="18"/>
      <color rgb="FF000000"/>
      <name val="Arial"/>
      <family val="2"/>
    </font>
    <font>
      <b/>
      <sz val="20"/>
      <color theme="1"/>
      <name val="Antique Olive CompactPS"/>
      <family val="2"/>
    </font>
    <font>
      <b/>
      <i/>
      <u/>
      <sz val="10"/>
      <color theme="1"/>
      <name val="Antique Olive CompactPS"/>
      <family val="2"/>
    </font>
    <font>
      <i/>
      <sz val="10"/>
      <color theme="1"/>
      <name val="Antique Olive CompactPS"/>
      <family val="2"/>
    </font>
    <font>
      <sz val="10"/>
      <color theme="1"/>
      <name val="Antique Olive CompactPS"/>
      <family val="2"/>
    </font>
    <font>
      <b/>
      <i/>
      <sz val="10"/>
      <color theme="1"/>
      <name val="Antique Olive CompactPS"/>
      <family val="2"/>
    </font>
    <font>
      <b/>
      <i/>
      <sz val="11"/>
      <color theme="3"/>
      <name val="Antique Olive CompactPS"/>
      <family val="2"/>
    </font>
    <font>
      <b/>
      <i/>
      <u/>
      <sz val="11"/>
      <color theme="3"/>
      <name val="Antique Olive CompactPS"/>
      <family val="2"/>
    </font>
    <font>
      <b/>
      <i/>
      <sz val="10"/>
      <name val="Arial"/>
      <family val="2"/>
    </font>
    <font>
      <b/>
      <i/>
      <sz val="10"/>
      <color theme="3"/>
      <name val="Arial"/>
      <family val="2"/>
    </font>
    <font>
      <b/>
      <sz val="10"/>
      <color rgb="FFE64700"/>
      <name val="Arial"/>
      <family val="2"/>
    </font>
    <font>
      <b/>
      <sz val="12"/>
      <color rgb="FF002060"/>
      <name val="Arial"/>
      <family val="2"/>
    </font>
  </fonts>
  <fills count="13">
    <fill>
      <patternFill patternType="none"/>
    </fill>
    <fill>
      <patternFill patternType="gray125"/>
    </fill>
    <fill>
      <patternFill patternType="solid">
        <fgColor theme="9" tint="0.59999389629810485"/>
        <bgColor indexed="64"/>
      </patternFill>
    </fill>
    <fill>
      <patternFill patternType="solid">
        <fgColor rgb="FFE64700"/>
        <bgColor indexed="64"/>
      </patternFill>
    </fill>
    <fill>
      <patternFill patternType="solid">
        <fgColor theme="0"/>
        <bgColor indexed="64"/>
      </patternFill>
    </fill>
    <fill>
      <patternFill patternType="solid">
        <fgColor theme="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1" tint="0.249977111117893"/>
        <bgColor indexed="64"/>
      </patternFill>
    </fill>
    <fill>
      <patternFill patternType="solid">
        <fgColor theme="4" tint="-0.249977111117893"/>
        <bgColor indexed="64"/>
      </patternFill>
    </fill>
  </fills>
  <borders count="30">
    <border>
      <left/>
      <right/>
      <top/>
      <bottom/>
      <diagonal/>
    </border>
    <border>
      <left style="medium">
        <color auto="1"/>
      </left>
      <right style="medium">
        <color auto="1"/>
      </right>
      <top style="medium">
        <color auto="1"/>
      </top>
      <bottom style="medium">
        <color auto="1"/>
      </bottom>
      <diagonal/>
    </border>
    <border>
      <left style="thin">
        <color rgb="FFE64700"/>
      </left>
      <right/>
      <top/>
      <bottom/>
      <diagonal/>
    </border>
    <border>
      <left style="thin">
        <color theme="1" tint="0.14999847407452621"/>
      </left>
      <right style="thin">
        <color theme="1" tint="0.14999847407452621"/>
      </right>
      <top style="thin">
        <color theme="1" tint="0.14999847407452621"/>
      </top>
      <bottom style="thin">
        <color theme="1" tint="0.14999847407452621"/>
      </bottom>
      <diagonal/>
    </border>
    <border>
      <left style="medium">
        <color theme="1" tint="0.14999847407452621"/>
      </left>
      <right/>
      <top style="medium">
        <color theme="1" tint="0.14999847407452621"/>
      </top>
      <bottom style="medium">
        <color theme="1" tint="0.14999847407452621"/>
      </bottom>
      <diagonal/>
    </border>
    <border>
      <left/>
      <right style="medium">
        <color theme="1" tint="0.14999847407452621"/>
      </right>
      <top style="medium">
        <color theme="1" tint="0.14999847407452621"/>
      </top>
      <bottom style="medium">
        <color theme="1" tint="0.14999847407452621"/>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thin">
        <color rgb="FFE64700"/>
      </left>
      <right/>
      <top style="thin">
        <color rgb="FFE64700"/>
      </top>
      <bottom/>
      <diagonal/>
    </border>
    <border>
      <left/>
      <right/>
      <top style="thin">
        <color rgb="FFE64700"/>
      </top>
      <bottom/>
      <diagonal/>
    </border>
    <border>
      <left/>
      <right style="thin">
        <color rgb="FFE64700"/>
      </right>
      <top style="thin">
        <color rgb="FFE64700"/>
      </top>
      <bottom/>
      <diagonal/>
    </border>
    <border>
      <left/>
      <right style="thin">
        <color rgb="FFE64700"/>
      </right>
      <top/>
      <bottom/>
      <diagonal/>
    </border>
    <border>
      <left style="thin">
        <color rgb="FFE64700"/>
      </left>
      <right/>
      <top/>
      <bottom style="thin">
        <color rgb="FFE64700"/>
      </bottom>
      <diagonal/>
    </border>
    <border>
      <left/>
      <right/>
      <top/>
      <bottom style="thin">
        <color rgb="FFE64700"/>
      </bottom>
      <diagonal/>
    </border>
    <border>
      <left/>
      <right style="thin">
        <color rgb="FFE64700"/>
      </right>
      <top/>
      <bottom style="thin">
        <color rgb="FFE64700"/>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222">
    <xf numFmtId="0" fontId="0" fillId="0" borderId="0" xfId="0" applyFont="1" applyAlignment="1"/>
    <xf numFmtId="0" fontId="0" fillId="0" borderId="0" xfId="0" applyFont="1" applyAlignment="1"/>
    <xf numFmtId="0" fontId="4" fillId="0" borderId="0" xfId="0" applyFont="1" applyAlignment="1"/>
    <xf numFmtId="0" fontId="5" fillId="7" borderId="3" xfId="0" applyFont="1" applyFill="1" applyBorder="1" applyAlignment="1" applyProtection="1">
      <alignment horizontal="center" vertical="center"/>
      <protection locked="0" hidden="1"/>
    </xf>
    <xf numFmtId="0" fontId="8" fillId="4" borderId="0" xfId="0" applyFont="1" applyFill="1" applyAlignment="1" applyProtection="1">
      <alignment vertical="center" wrapText="1"/>
      <protection hidden="1"/>
    </xf>
    <xf numFmtId="0" fontId="0" fillId="4" borderId="0" xfId="0" applyFont="1" applyFill="1" applyBorder="1" applyAlignment="1" applyProtection="1">
      <protection hidden="1"/>
    </xf>
    <xf numFmtId="0" fontId="5" fillId="4" borderId="0" xfId="0" applyFont="1" applyFill="1" applyAlignment="1" applyProtection="1">
      <alignment vertical="center"/>
      <protection hidden="1"/>
    </xf>
    <xf numFmtId="0" fontId="0" fillId="0" borderId="0" xfId="0" applyFont="1" applyAlignment="1" applyProtection="1">
      <protection hidden="1"/>
    </xf>
    <xf numFmtId="0" fontId="9" fillId="4" borderId="0" xfId="0" applyFont="1" applyFill="1" applyAlignment="1" applyProtection="1">
      <alignment vertical="center" wrapText="1"/>
      <protection hidden="1"/>
    </xf>
    <xf numFmtId="0" fontId="0" fillId="4" borderId="0" xfId="0" applyFont="1" applyFill="1" applyAlignment="1" applyProtection="1">
      <protection hidden="1"/>
    </xf>
    <xf numFmtId="0" fontId="5" fillId="4" borderId="0" xfId="0" applyFont="1" applyFill="1" applyAlignment="1" applyProtection="1">
      <alignment horizontal="center" vertical="center"/>
      <protection hidden="1"/>
    </xf>
    <xf numFmtId="0" fontId="18" fillId="4" borderId="0" xfId="0" applyFont="1" applyFill="1" applyAlignment="1" applyProtection="1">
      <protection hidden="1"/>
    </xf>
    <xf numFmtId="0" fontId="18" fillId="4" borderId="0" xfId="0" applyFont="1" applyFill="1" applyAlignment="1" applyProtection="1">
      <alignment horizontal="center" vertical="center" wrapText="1"/>
      <protection hidden="1"/>
    </xf>
    <xf numFmtId="0" fontId="2" fillId="4" borderId="0" xfId="0" applyFont="1" applyFill="1" applyBorder="1" applyAlignment="1" applyProtection="1">
      <protection hidden="1"/>
    </xf>
    <xf numFmtId="0" fontId="28" fillId="4" borderId="0" xfId="0" applyFont="1" applyFill="1" applyAlignment="1" applyProtection="1">
      <protection hidden="1"/>
    </xf>
    <xf numFmtId="0" fontId="28" fillId="3" borderId="0" xfId="0" applyFont="1" applyFill="1" applyAlignment="1" applyProtection="1">
      <protection hidden="1"/>
    </xf>
    <xf numFmtId="0" fontId="0" fillId="3" borderId="0" xfId="0" applyFont="1" applyFill="1" applyAlignment="1" applyProtection="1">
      <protection hidden="1"/>
    </xf>
    <xf numFmtId="0" fontId="9" fillId="3" borderId="0" xfId="0" applyFont="1" applyFill="1" applyAlignment="1" applyProtection="1">
      <alignment vertical="center" wrapText="1"/>
      <protection hidden="1"/>
    </xf>
    <xf numFmtId="0" fontId="5" fillId="3" borderId="0" xfId="0" applyFont="1" applyFill="1" applyAlignment="1" applyProtection="1">
      <alignment horizontal="center" vertical="center"/>
      <protection hidden="1"/>
    </xf>
    <xf numFmtId="0" fontId="28" fillId="4" borderId="0" xfId="0" applyFont="1" applyFill="1" applyBorder="1" applyAlignment="1" applyProtection="1">
      <alignment vertical="center" textRotation="90"/>
      <protection hidden="1"/>
    </xf>
    <xf numFmtId="0" fontId="27" fillId="4" borderId="0" xfId="0" applyFont="1" applyFill="1" applyBorder="1" applyAlignment="1" applyProtection="1">
      <protection hidden="1"/>
    </xf>
    <xf numFmtId="0" fontId="40" fillId="4" borderId="0" xfId="0" applyFont="1" applyFill="1" applyAlignment="1" applyProtection="1">
      <alignment wrapText="1"/>
      <protection hidden="1"/>
    </xf>
    <xf numFmtId="0" fontId="16" fillId="4" borderId="0" xfId="0" applyFont="1" applyFill="1" applyAlignment="1" applyProtection="1">
      <alignment horizontal="center" vertical="center"/>
      <protection hidden="1"/>
    </xf>
    <xf numFmtId="0" fontId="7" fillId="4" borderId="0" xfId="0" applyFont="1" applyFill="1" applyAlignment="1" applyProtection="1">
      <protection hidden="1"/>
    </xf>
    <xf numFmtId="0" fontId="2" fillId="4" borderId="0" xfId="0" applyFont="1" applyFill="1" applyAlignment="1" applyProtection="1">
      <protection hidden="1"/>
    </xf>
    <xf numFmtId="0" fontId="4" fillId="4" borderId="0" xfId="0" applyFont="1" applyFill="1" applyAlignment="1" applyProtection="1">
      <protection hidden="1"/>
    </xf>
    <xf numFmtId="0" fontId="3" fillId="4" borderId="0" xfId="0" applyFont="1" applyFill="1" applyAlignment="1" applyProtection="1">
      <protection hidden="1"/>
    </xf>
    <xf numFmtId="0" fontId="6" fillId="4" borderId="0" xfId="0" applyFont="1" applyFill="1" applyAlignment="1" applyProtection="1">
      <alignment vertical="center"/>
      <protection hidden="1"/>
    </xf>
    <xf numFmtId="0" fontId="27" fillId="4" borderId="0" xfId="0" applyFont="1" applyFill="1" applyAlignment="1" applyProtection="1">
      <alignment vertical="center"/>
      <protection hidden="1"/>
    </xf>
    <xf numFmtId="0" fontId="5" fillId="4" borderId="0" xfId="0" applyFont="1" applyFill="1" applyBorder="1" applyAlignment="1" applyProtection="1">
      <alignment horizontal="center" vertical="center"/>
      <protection hidden="1"/>
    </xf>
    <xf numFmtId="0" fontId="30" fillId="4" borderId="0" xfId="0" applyFont="1" applyFill="1" applyAlignment="1" applyProtection="1">
      <protection hidden="1"/>
    </xf>
    <xf numFmtId="0" fontId="28" fillId="5" borderId="0" xfId="0" applyFont="1" applyFill="1" applyAlignment="1" applyProtection="1">
      <protection hidden="1"/>
    </xf>
    <xf numFmtId="0" fontId="0" fillId="5" borderId="0" xfId="0" applyFont="1" applyFill="1" applyAlignment="1" applyProtection="1">
      <protection hidden="1"/>
    </xf>
    <xf numFmtId="0" fontId="9" fillId="5" borderId="0" xfId="0" applyFont="1" applyFill="1" applyAlignment="1" applyProtection="1">
      <alignment vertical="center" wrapText="1"/>
      <protection hidden="1"/>
    </xf>
    <xf numFmtId="0" fontId="4" fillId="5" borderId="0" xfId="0" applyFont="1" applyFill="1" applyAlignment="1" applyProtection="1">
      <protection hidden="1"/>
    </xf>
    <xf numFmtId="0" fontId="5" fillId="5" borderId="0" xfId="0" applyFont="1" applyFill="1" applyAlignment="1" applyProtection="1">
      <alignment horizontal="center" vertical="center"/>
      <protection hidden="1"/>
    </xf>
    <xf numFmtId="0" fontId="30" fillId="4" borderId="0" xfId="0" applyFont="1" applyFill="1" applyBorder="1" applyAlignment="1" applyProtection="1">
      <alignment vertical="center" textRotation="90"/>
      <protection hidden="1"/>
    </xf>
    <xf numFmtId="0" fontId="29" fillId="4" borderId="0" xfId="0" applyFont="1" applyFill="1" applyAlignment="1" applyProtection="1">
      <alignment vertical="center"/>
      <protection hidden="1"/>
    </xf>
    <xf numFmtId="0" fontId="31" fillId="4" borderId="0" xfId="0" applyFont="1" applyFill="1" applyAlignment="1" applyProtection="1">
      <protection hidden="1"/>
    </xf>
    <xf numFmtId="0" fontId="28" fillId="11" borderId="0" xfId="0" applyFont="1" applyFill="1" applyAlignment="1" applyProtection="1">
      <protection hidden="1"/>
    </xf>
    <xf numFmtId="0" fontId="0" fillId="11" borderId="0" xfId="0" applyFont="1" applyFill="1" applyAlignment="1" applyProtection="1">
      <protection hidden="1"/>
    </xf>
    <xf numFmtId="0" fontId="9" fillId="11" borderId="0" xfId="0" applyFont="1" applyFill="1" applyAlignment="1" applyProtection="1">
      <alignment vertical="center" wrapText="1"/>
      <protection hidden="1"/>
    </xf>
    <xf numFmtId="0" fontId="4" fillId="11" borderId="0" xfId="0" applyFont="1" applyFill="1" applyAlignment="1" applyProtection="1">
      <protection hidden="1"/>
    </xf>
    <xf numFmtId="0" fontId="5" fillId="11" borderId="0" xfId="0" applyFont="1" applyFill="1" applyAlignment="1" applyProtection="1">
      <alignment horizontal="center" vertical="center"/>
      <protection hidden="1"/>
    </xf>
    <xf numFmtId="0" fontId="31" fillId="4" borderId="0" xfId="0" applyFont="1" applyFill="1" applyBorder="1" applyAlignment="1" applyProtection="1">
      <alignment vertical="center" textRotation="90"/>
      <protection hidden="1"/>
    </xf>
    <xf numFmtId="0" fontId="26" fillId="4" borderId="0" xfId="0" applyFont="1" applyFill="1" applyAlignment="1" applyProtection="1">
      <alignment vertical="center"/>
      <protection hidden="1"/>
    </xf>
    <xf numFmtId="0" fontId="33" fillId="4" borderId="0" xfId="0" applyFont="1" applyFill="1" applyAlignment="1" applyProtection="1">
      <alignment horizontal="center" vertical="center"/>
      <protection hidden="1"/>
    </xf>
    <xf numFmtId="0" fontId="6" fillId="4" borderId="0" xfId="0" applyFont="1" applyFill="1" applyAlignment="1" applyProtection="1">
      <alignment horizontal="center" vertical="center"/>
      <protection hidden="1"/>
    </xf>
    <xf numFmtId="0" fontId="4" fillId="6" borderId="0" xfId="0" applyFont="1" applyFill="1" applyBorder="1" applyAlignment="1" applyProtection="1">
      <protection hidden="1"/>
    </xf>
    <xf numFmtId="0" fontId="4" fillId="6" borderId="0" xfId="0" applyFont="1" applyFill="1" applyAlignment="1" applyProtection="1">
      <protection hidden="1"/>
    </xf>
    <xf numFmtId="0" fontId="22" fillId="6" borderId="0" xfId="0" applyFont="1" applyFill="1" applyAlignment="1" applyProtection="1">
      <protection hidden="1"/>
    </xf>
    <xf numFmtId="0" fontId="23" fillId="6" borderId="0" xfId="0" applyFont="1" applyFill="1" applyAlignment="1" applyProtection="1">
      <protection hidden="1"/>
    </xf>
    <xf numFmtId="0" fontId="8" fillId="6" borderId="0" xfId="0" applyFont="1" applyFill="1" applyAlignment="1" applyProtection="1">
      <protection hidden="1"/>
    </xf>
    <xf numFmtId="0" fontId="18" fillId="6" borderId="0" xfId="0" applyFont="1" applyFill="1" applyAlignment="1" applyProtection="1">
      <protection hidden="1"/>
    </xf>
    <xf numFmtId="0" fontId="4" fillId="5" borderId="0" xfId="0" applyFont="1" applyFill="1" applyBorder="1" applyAlignment="1" applyProtection="1">
      <protection hidden="1"/>
    </xf>
    <xf numFmtId="0" fontId="25" fillId="5" borderId="0" xfId="0" applyFont="1" applyFill="1" applyAlignment="1" applyProtection="1">
      <protection hidden="1"/>
    </xf>
    <xf numFmtId="0" fontId="23" fillId="5" borderId="0" xfId="0" applyFont="1" applyFill="1" applyAlignment="1" applyProtection="1">
      <protection hidden="1"/>
    </xf>
    <xf numFmtId="0" fontId="25" fillId="6" borderId="0" xfId="0" applyFont="1" applyFill="1" applyAlignment="1" applyProtection="1">
      <protection hidden="1"/>
    </xf>
    <xf numFmtId="0" fontId="17" fillId="6" borderId="0" xfId="0" applyFont="1" applyFill="1" applyAlignment="1" applyProtection="1">
      <protection hidden="1"/>
    </xf>
    <xf numFmtId="0" fontId="4" fillId="4" borderId="4" xfId="0" applyFont="1" applyFill="1" applyBorder="1" applyAlignment="1" applyProtection="1">
      <protection hidden="1"/>
    </xf>
    <xf numFmtId="2" fontId="18" fillId="4" borderId="5" xfId="0" applyNumberFormat="1" applyFont="1" applyFill="1" applyBorder="1" applyAlignment="1" applyProtection="1">
      <protection hidden="1"/>
    </xf>
    <xf numFmtId="0" fontId="7" fillId="6" borderId="0" xfId="0" applyFont="1" applyFill="1" applyAlignment="1" applyProtection="1">
      <protection hidden="1"/>
    </xf>
    <xf numFmtId="0" fontId="34" fillId="6" borderId="0" xfId="0" applyFont="1" applyFill="1" applyAlignment="1" applyProtection="1">
      <protection hidden="1"/>
    </xf>
    <xf numFmtId="0" fontId="19" fillId="6" borderId="0" xfId="0" applyFont="1" applyFill="1" applyBorder="1" applyAlignment="1" applyProtection="1">
      <alignment vertical="center" textRotation="90"/>
      <protection hidden="1"/>
    </xf>
    <xf numFmtId="0" fontId="4" fillId="3" borderId="14" xfId="0" applyFont="1" applyFill="1" applyBorder="1" applyAlignment="1" applyProtection="1">
      <protection hidden="1"/>
    </xf>
    <xf numFmtId="0" fontId="4" fillId="3" borderId="15" xfId="0" applyFont="1" applyFill="1" applyBorder="1" applyAlignment="1" applyProtection="1">
      <protection hidden="1"/>
    </xf>
    <xf numFmtId="0" fontId="7" fillId="3" borderId="15" xfId="0" applyFont="1" applyFill="1" applyBorder="1" applyAlignment="1" applyProtection="1">
      <protection hidden="1"/>
    </xf>
    <xf numFmtId="0" fontId="10" fillId="3" borderId="15" xfId="0" applyFont="1" applyFill="1" applyBorder="1" applyAlignment="1" applyProtection="1">
      <protection hidden="1"/>
    </xf>
    <xf numFmtId="0" fontId="10" fillId="3" borderId="15" xfId="0" applyFont="1" applyFill="1" applyBorder="1" applyAlignment="1" applyProtection="1">
      <alignment horizontal="right"/>
      <protection hidden="1"/>
    </xf>
    <xf numFmtId="0" fontId="4" fillId="3" borderId="16" xfId="0" applyFont="1" applyFill="1" applyBorder="1" applyAlignment="1" applyProtection="1">
      <protection hidden="1"/>
    </xf>
    <xf numFmtId="0" fontId="32" fillId="4" borderId="2" xfId="0" applyFont="1" applyFill="1" applyBorder="1" applyAlignment="1" applyProtection="1">
      <protection hidden="1"/>
    </xf>
    <xf numFmtId="0" fontId="4" fillId="4" borderId="0" xfId="0" applyFont="1" applyFill="1" applyBorder="1" applyAlignment="1" applyProtection="1">
      <protection hidden="1"/>
    </xf>
    <xf numFmtId="0" fontId="7" fillId="4" borderId="0" xfId="0" applyFont="1" applyFill="1" applyBorder="1" applyAlignment="1" applyProtection="1">
      <protection hidden="1"/>
    </xf>
    <xf numFmtId="0" fontId="10" fillId="4" borderId="0" xfId="0" applyFont="1" applyFill="1" applyBorder="1" applyAlignment="1" applyProtection="1">
      <protection hidden="1"/>
    </xf>
    <xf numFmtId="0" fontId="10" fillId="4" borderId="0" xfId="0" applyFont="1" applyFill="1" applyBorder="1" applyAlignment="1" applyProtection="1">
      <alignment horizontal="right"/>
      <protection hidden="1"/>
    </xf>
    <xf numFmtId="0" fontId="4" fillId="4" borderId="17" xfId="0" applyFont="1" applyFill="1" applyBorder="1" applyAlignment="1" applyProtection="1">
      <protection hidden="1"/>
    </xf>
    <xf numFmtId="0" fontId="35" fillId="4" borderId="2" xfId="0" applyFont="1" applyFill="1" applyBorder="1" applyAlignment="1" applyProtection="1">
      <protection hidden="1"/>
    </xf>
    <xf numFmtId="0" fontId="12" fillId="4" borderId="0" xfId="0" applyFont="1" applyFill="1" applyBorder="1" applyAlignment="1" applyProtection="1">
      <protection hidden="1"/>
    </xf>
    <xf numFmtId="0" fontId="11" fillId="2" borderId="0" xfId="0" applyFont="1" applyFill="1" applyBorder="1" applyAlignment="1" applyProtection="1">
      <protection hidden="1"/>
    </xf>
    <xf numFmtId="0" fontId="12" fillId="2" borderId="0" xfId="0" applyFont="1" applyFill="1" applyBorder="1" applyAlignment="1" applyProtection="1">
      <protection hidden="1"/>
    </xf>
    <xf numFmtId="0" fontId="14" fillId="4" borderId="0" xfId="0" applyFont="1" applyFill="1" applyBorder="1" applyAlignment="1" applyProtection="1">
      <alignment horizontal="right"/>
      <protection hidden="1"/>
    </xf>
    <xf numFmtId="2" fontId="11" fillId="0" borderId="1" xfId="0" applyNumberFormat="1" applyFont="1" applyBorder="1" applyAlignment="1" applyProtection="1">
      <alignment horizontal="center"/>
      <protection hidden="1"/>
    </xf>
    <xf numFmtId="0" fontId="12" fillId="0" borderId="17" xfId="0" applyFont="1" applyBorder="1" applyAlignment="1" applyProtection="1">
      <protection hidden="1"/>
    </xf>
    <xf numFmtId="2" fontId="11" fillId="6" borderId="0" xfId="0" applyNumberFormat="1" applyFont="1" applyFill="1" applyBorder="1" applyAlignment="1" applyProtection="1">
      <alignment horizontal="center"/>
      <protection hidden="1"/>
    </xf>
    <xf numFmtId="0" fontId="12" fillId="6" borderId="0" xfId="0" applyFont="1" applyFill="1" applyAlignment="1" applyProtection="1">
      <protection hidden="1"/>
    </xf>
    <xf numFmtId="0" fontId="15" fillId="4" borderId="0" xfId="0" applyFont="1" applyFill="1" applyBorder="1" applyAlignment="1" applyProtection="1">
      <protection hidden="1"/>
    </xf>
    <xf numFmtId="0" fontId="36" fillId="4" borderId="2" xfId="0" applyFont="1" applyFill="1" applyBorder="1" applyAlignment="1" applyProtection="1">
      <alignment wrapText="1"/>
      <protection hidden="1"/>
    </xf>
    <xf numFmtId="0" fontId="9" fillId="4" borderId="0" xfId="0" applyFont="1" applyFill="1" applyBorder="1" applyAlignment="1" applyProtection="1">
      <alignment wrapText="1"/>
      <protection hidden="1"/>
    </xf>
    <xf numFmtId="0" fontId="8" fillId="4" borderId="0" xfId="0" applyFont="1" applyFill="1" applyBorder="1" applyAlignment="1" applyProtection="1">
      <alignment vertical="center" wrapText="1"/>
      <protection hidden="1"/>
    </xf>
    <xf numFmtId="0" fontId="9" fillId="4" borderId="0" xfId="0" applyFont="1" applyFill="1" applyBorder="1" applyAlignment="1" applyProtection="1">
      <alignment vertical="center" wrapText="1"/>
      <protection hidden="1"/>
    </xf>
    <xf numFmtId="0" fontId="20" fillId="4" borderId="0" xfId="0" applyFont="1" applyFill="1" applyBorder="1" applyAlignment="1" applyProtection="1">
      <alignment wrapText="1"/>
      <protection hidden="1"/>
    </xf>
    <xf numFmtId="0" fontId="20" fillId="4" borderId="17" xfId="0" applyFont="1" applyFill="1" applyBorder="1" applyAlignment="1" applyProtection="1">
      <alignment wrapText="1"/>
      <protection hidden="1"/>
    </xf>
    <xf numFmtId="0" fontId="20" fillId="6" borderId="0" xfId="0" applyFont="1" applyFill="1" applyAlignment="1" applyProtection="1">
      <alignment wrapText="1"/>
      <protection hidden="1"/>
    </xf>
    <xf numFmtId="0" fontId="9" fillId="6" borderId="0" xfId="0" applyFont="1" applyFill="1" applyAlignment="1" applyProtection="1">
      <alignment wrapText="1"/>
      <protection hidden="1"/>
    </xf>
    <xf numFmtId="0" fontId="8" fillId="4" borderId="0" xfId="0" applyFont="1" applyFill="1" applyBorder="1" applyAlignment="1" applyProtection="1">
      <alignment wrapText="1"/>
      <protection hidden="1"/>
    </xf>
    <xf numFmtId="0" fontId="9" fillId="4" borderId="17" xfId="0" applyFont="1" applyFill="1" applyBorder="1" applyAlignment="1" applyProtection="1">
      <alignment wrapText="1"/>
      <protection hidden="1"/>
    </xf>
    <xf numFmtId="0" fontId="13" fillId="2" borderId="0" xfId="0" applyFont="1" applyFill="1" applyBorder="1" applyAlignment="1" applyProtection="1">
      <protection hidden="1"/>
    </xf>
    <xf numFmtId="0" fontId="12" fillId="6" borderId="0" xfId="0" applyFont="1" applyFill="1" applyBorder="1" applyAlignment="1" applyProtection="1">
      <protection hidden="1"/>
    </xf>
    <xf numFmtId="0" fontId="4" fillId="6" borderId="0" xfId="0" applyFont="1" applyFill="1" applyBorder="1" applyAlignment="1" applyProtection="1">
      <alignment vertical="center"/>
      <protection hidden="1"/>
    </xf>
    <xf numFmtId="0" fontId="32" fillId="4" borderId="2" xfId="0" applyFont="1" applyFill="1" applyBorder="1" applyAlignment="1" applyProtection="1">
      <alignment vertical="center"/>
      <protection hidden="1"/>
    </xf>
    <xf numFmtId="0" fontId="9" fillId="4" borderId="17" xfId="0" applyFont="1" applyFill="1" applyBorder="1" applyAlignment="1" applyProtection="1">
      <alignment vertical="center" wrapText="1"/>
      <protection hidden="1"/>
    </xf>
    <xf numFmtId="0" fontId="9" fillId="6" borderId="0" xfId="0" applyFont="1" applyFill="1" applyAlignment="1" applyProtection="1">
      <alignment vertical="center" wrapText="1"/>
      <protection hidden="1"/>
    </xf>
    <xf numFmtId="0" fontId="4" fillId="6" borderId="0" xfId="0" applyFont="1" applyFill="1" applyAlignment="1" applyProtection="1">
      <alignment vertical="center"/>
      <protection hidden="1"/>
    </xf>
    <xf numFmtId="0" fontId="9" fillId="6" borderId="0" xfId="0" applyFont="1" applyFill="1" applyBorder="1" applyAlignment="1" applyProtection="1">
      <alignment vertical="center" wrapText="1"/>
      <protection hidden="1"/>
    </xf>
    <xf numFmtId="0" fontId="36" fillId="4" borderId="2" xfId="0" applyFont="1" applyFill="1" applyBorder="1" applyAlignment="1" applyProtection="1">
      <alignment vertical="center" wrapText="1"/>
      <protection hidden="1"/>
    </xf>
    <xf numFmtId="0" fontId="4" fillId="6" borderId="17" xfId="0" applyFont="1" applyFill="1" applyBorder="1" applyAlignment="1" applyProtection="1">
      <protection hidden="1"/>
    </xf>
    <xf numFmtId="0" fontId="14" fillId="0" borderId="0" xfId="0" applyFont="1" applyFill="1" applyBorder="1" applyAlignment="1" applyProtection="1">
      <alignment horizontal="right"/>
      <protection hidden="1"/>
    </xf>
    <xf numFmtId="2" fontId="11" fillId="4" borderId="1" xfId="0" applyNumberFormat="1" applyFont="1" applyFill="1" applyBorder="1" applyAlignment="1" applyProtection="1">
      <alignment horizontal="center"/>
      <protection hidden="1"/>
    </xf>
    <xf numFmtId="0" fontId="12" fillId="4" borderId="17" xfId="0" applyFont="1" applyFill="1" applyBorder="1" applyAlignment="1" applyProtection="1">
      <protection hidden="1"/>
    </xf>
    <xf numFmtId="0" fontId="7" fillId="4" borderId="0" xfId="0" applyFont="1" applyFill="1" applyBorder="1" applyAlignment="1" applyProtection="1">
      <alignment vertical="center" wrapText="1"/>
      <protection hidden="1"/>
    </xf>
    <xf numFmtId="0" fontId="9" fillId="6" borderId="0" xfId="0" applyFont="1" applyFill="1" applyBorder="1" applyAlignment="1" applyProtection="1">
      <alignment vertical="center"/>
      <protection hidden="1"/>
    </xf>
    <xf numFmtId="0" fontId="36" fillId="4" borderId="2" xfId="0" applyFont="1" applyFill="1" applyBorder="1" applyAlignment="1" applyProtection="1">
      <alignment vertical="center"/>
      <protection hidden="1"/>
    </xf>
    <xf numFmtId="0" fontId="9" fillId="6" borderId="0" xfId="0" applyFont="1" applyFill="1" applyAlignment="1" applyProtection="1">
      <alignment vertical="center"/>
      <protection hidden="1"/>
    </xf>
    <xf numFmtId="0" fontId="4" fillId="4" borderId="0" xfId="0" applyFont="1" applyFill="1" applyBorder="1" applyAlignment="1" applyProtection="1">
      <alignment vertical="center" wrapText="1"/>
      <protection hidden="1"/>
    </xf>
    <xf numFmtId="0" fontId="9" fillId="0" borderId="0" xfId="0" applyFont="1" applyBorder="1" applyAlignment="1" applyProtection="1">
      <alignment vertical="center" wrapText="1"/>
      <protection hidden="1"/>
    </xf>
    <xf numFmtId="0" fontId="9" fillId="6" borderId="0" xfId="0" applyFont="1" applyFill="1" applyBorder="1" applyAlignment="1" applyProtection="1">
      <protection hidden="1"/>
    </xf>
    <xf numFmtId="0" fontId="36" fillId="4" borderId="18" xfId="0" applyFont="1" applyFill="1" applyBorder="1" applyAlignment="1" applyProtection="1">
      <protection hidden="1"/>
    </xf>
    <xf numFmtId="0" fontId="4" fillId="4" borderId="19" xfId="0" applyFont="1" applyFill="1" applyBorder="1" applyAlignment="1" applyProtection="1">
      <protection hidden="1"/>
    </xf>
    <xf numFmtId="0" fontId="4" fillId="4" borderId="20" xfId="0" applyFont="1" applyFill="1" applyBorder="1" applyAlignment="1" applyProtection="1">
      <protection hidden="1"/>
    </xf>
    <xf numFmtId="0" fontId="9" fillId="6" borderId="0" xfId="0" applyFont="1" applyFill="1" applyAlignment="1" applyProtection="1">
      <protection hidden="1"/>
    </xf>
    <xf numFmtId="0" fontId="36" fillId="6" borderId="0" xfId="0" applyFont="1" applyFill="1" applyAlignment="1" applyProtection="1">
      <protection hidden="1"/>
    </xf>
    <xf numFmtId="0" fontId="38" fillId="6" borderId="0" xfId="0" applyFont="1" applyFill="1" applyAlignment="1" applyProtection="1">
      <protection hidden="1"/>
    </xf>
    <xf numFmtId="0" fontId="37" fillId="6" borderId="0" xfId="0" applyFont="1" applyFill="1" applyAlignment="1" applyProtection="1">
      <protection hidden="1"/>
    </xf>
    <xf numFmtId="0" fontId="4" fillId="5" borderId="6" xfId="0" applyFont="1" applyFill="1" applyBorder="1" applyAlignment="1" applyProtection="1">
      <protection hidden="1"/>
    </xf>
    <xf numFmtId="0" fontId="4" fillId="5" borderId="7" xfId="0" applyFont="1" applyFill="1" applyBorder="1" applyAlignment="1" applyProtection="1">
      <protection hidden="1"/>
    </xf>
    <xf numFmtId="0" fontId="7" fillId="5" borderId="7" xfId="0" applyFont="1" applyFill="1" applyBorder="1" applyAlignment="1" applyProtection="1">
      <protection hidden="1"/>
    </xf>
    <xf numFmtId="0" fontId="10" fillId="5" borderId="7" xfId="0" applyFont="1" applyFill="1" applyBorder="1" applyAlignment="1" applyProtection="1">
      <protection hidden="1"/>
    </xf>
    <xf numFmtId="0" fontId="10" fillId="5" borderId="7" xfId="0" applyFont="1" applyFill="1" applyBorder="1" applyAlignment="1" applyProtection="1">
      <alignment horizontal="right"/>
      <protection hidden="1"/>
    </xf>
    <xf numFmtId="0" fontId="4" fillId="5" borderId="8" xfId="0" applyFont="1" applyFill="1" applyBorder="1" applyAlignment="1" applyProtection="1">
      <protection hidden="1"/>
    </xf>
    <xf numFmtId="0" fontId="4" fillId="4" borderId="9" xfId="0" applyFont="1" applyFill="1" applyBorder="1" applyAlignment="1" applyProtection="1">
      <protection hidden="1"/>
    </xf>
    <xf numFmtId="0" fontId="4" fillId="4" borderId="10" xfId="0" applyFont="1" applyFill="1" applyBorder="1" applyAlignment="1" applyProtection="1">
      <protection hidden="1"/>
    </xf>
    <xf numFmtId="0" fontId="32" fillId="4" borderId="9" xfId="0" applyFont="1" applyFill="1" applyBorder="1" applyAlignment="1" applyProtection="1">
      <protection hidden="1"/>
    </xf>
    <xf numFmtId="0" fontId="11" fillId="8" borderId="0" xfId="0" applyFont="1" applyFill="1" applyBorder="1" applyAlignment="1" applyProtection="1">
      <protection hidden="1"/>
    </xf>
    <xf numFmtId="0" fontId="13" fillId="8" borderId="0" xfId="0" applyFont="1" applyFill="1" applyBorder="1" applyAlignment="1" applyProtection="1">
      <protection hidden="1"/>
    </xf>
    <xf numFmtId="0" fontId="13" fillId="4" borderId="10" xfId="0" applyFont="1" applyFill="1" applyBorder="1" applyAlignment="1" applyProtection="1">
      <protection hidden="1"/>
    </xf>
    <xf numFmtId="0" fontId="11" fillId="4" borderId="0" xfId="0" applyFont="1" applyFill="1" applyBorder="1" applyAlignment="1" applyProtection="1">
      <protection hidden="1"/>
    </xf>
    <xf numFmtId="0" fontId="9" fillId="4" borderId="10" xfId="0" applyFont="1" applyFill="1" applyBorder="1" applyAlignment="1" applyProtection="1">
      <alignment wrapText="1"/>
      <protection hidden="1"/>
    </xf>
    <xf numFmtId="0" fontId="8" fillId="4" borderId="10" xfId="0" applyFont="1" applyFill="1" applyBorder="1" applyAlignment="1" applyProtection="1">
      <alignment wrapText="1"/>
      <protection hidden="1"/>
    </xf>
    <xf numFmtId="0" fontId="7" fillId="4" borderId="10" xfId="0" applyFont="1" applyFill="1" applyBorder="1" applyAlignment="1" applyProtection="1">
      <protection hidden="1"/>
    </xf>
    <xf numFmtId="0" fontId="12" fillId="4" borderId="10" xfId="0" applyFont="1" applyFill="1" applyBorder="1" applyAlignment="1" applyProtection="1">
      <protection hidden="1"/>
    </xf>
    <xf numFmtId="0" fontId="32" fillId="4" borderId="9" xfId="0" applyFont="1" applyFill="1" applyBorder="1" applyAlignment="1" applyProtection="1">
      <alignment vertical="center"/>
      <protection hidden="1"/>
    </xf>
    <xf numFmtId="0" fontId="4" fillId="4" borderId="0" xfId="0" applyFont="1" applyFill="1" applyBorder="1" applyAlignment="1" applyProtection="1">
      <alignment vertical="center"/>
      <protection hidden="1"/>
    </xf>
    <xf numFmtId="0" fontId="9" fillId="4" borderId="10" xfId="0" applyFont="1" applyFill="1" applyBorder="1" applyAlignment="1" applyProtection="1">
      <alignment vertical="center" wrapText="1"/>
      <protection hidden="1"/>
    </xf>
    <xf numFmtId="0" fontId="7" fillId="6" borderId="0" xfId="0" applyFont="1" applyFill="1" applyAlignment="1" applyProtection="1">
      <alignment vertical="center"/>
      <protection hidden="1"/>
    </xf>
    <xf numFmtId="0" fontId="8" fillId="4" borderId="0" xfId="0" quotePrefix="1" applyFont="1" applyFill="1" applyBorder="1" applyAlignment="1" applyProtection="1">
      <alignment vertical="center" wrapText="1"/>
      <protection hidden="1"/>
    </xf>
    <xf numFmtId="0" fontId="8" fillId="4" borderId="0" xfId="0" quotePrefix="1" applyFont="1" applyFill="1" applyBorder="1" applyAlignment="1" applyProtection="1">
      <alignment wrapText="1"/>
      <protection hidden="1"/>
    </xf>
    <xf numFmtId="0" fontId="32" fillId="4" borderId="11" xfId="0" applyFont="1" applyFill="1" applyBorder="1" applyAlignment="1" applyProtection="1">
      <protection hidden="1"/>
    </xf>
    <xf numFmtId="0" fontId="4" fillId="4" borderId="12" xfId="0" applyFont="1" applyFill="1" applyBorder="1" applyAlignment="1" applyProtection="1">
      <protection hidden="1"/>
    </xf>
    <xf numFmtId="0" fontId="4" fillId="4" borderId="13" xfId="0" applyFont="1" applyFill="1" applyBorder="1" applyAlignment="1" applyProtection="1">
      <protection hidden="1"/>
    </xf>
    <xf numFmtId="0" fontId="32" fillId="6" borderId="0" xfId="0" applyFont="1" applyFill="1" applyBorder="1" applyAlignment="1" applyProtection="1">
      <protection hidden="1"/>
    </xf>
    <xf numFmtId="0" fontId="39" fillId="6" borderId="0" xfId="0" applyFont="1" applyFill="1" applyAlignment="1" applyProtection="1">
      <protection hidden="1"/>
    </xf>
    <xf numFmtId="0" fontId="4" fillId="9" borderId="21" xfId="0" applyFont="1" applyFill="1" applyBorder="1" applyAlignment="1" applyProtection="1">
      <protection hidden="1"/>
    </xf>
    <xf numFmtId="0" fontId="4" fillId="9" borderId="22" xfId="0" applyFont="1" applyFill="1" applyBorder="1" applyAlignment="1" applyProtection="1">
      <protection hidden="1"/>
    </xf>
    <xf numFmtId="0" fontId="7" fillId="9" borderId="22" xfId="0" applyFont="1" applyFill="1" applyBorder="1" applyAlignment="1" applyProtection="1">
      <protection hidden="1"/>
    </xf>
    <xf numFmtId="0" fontId="10" fillId="9" borderId="22" xfId="0" applyFont="1" applyFill="1" applyBorder="1" applyAlignment="1" applyProtection="1">
      <protection hidden="1"/>
    </xf>
    <xf numFmtId="0" fontId="10" fillId="9" borderId="22" xfId="0" applyFont="1" applyFill="1" applyBorder="1" applyAlignment="1" applyProtection="1">
      <alignment horizontal="right"/>
      <protection hidden="1"/>
    </xf>
    <xf numFmtId="0" fontId="4" fillId="9" borderId="23" xfId="0" applyFont="1" applyFill="1" applyBorder="1" applyAlignment="1" applyProtection="1">
      <protection hidden="1"/>
    </xf>
    <xf numFmtId="0" fontId="4" fillId="4" borderId="24" xfId="0" applyFont="1" applyFill="1" applyBorder="1" applyAlignment="1" applyProtection="1">
      <protection hidden="1"/>
    </xf>
    <xf numFmtId="0" fontId="4" fillId="4" borderId="25" xfId="0" applyFont="1" applyFill="1" applyBorder="1" applyAlignment="1" applyProtection="1">
      <protection hidden="1"/>
    </xf>
    <xf numFmtId="0" fontId="32" fillId="4" borderId="24" xfId="0" applyFont="1" applyFill="1" applyBorder="1" applyAlignment="1" applyProtection="1">
      <protection hidden="1"/>
    </xf>
    <xf numFmtId="0" fontId="11" fillId="10" borderId="0" xfId="0" applyFont="1" applyFill="1" applyBorder="1" applyAlignment="1" applyProtection="1">
      <protection hidden="1"/>
    </xf>
    <xf numFmtId="0" fontId="13" fillId="10" borderId="0" xfId="0" applyFont="1" applyFill="1" applyBorder="1" applyAlignment="1" applyProtection="1">
      <protection hidden="1"/>
    </xf>
    <xf numFmtId="0" fontId="13" fillId="4" borderId="25" xfId="0" applyFont="1" applyFill="1" applyBorder="1" applyAlignment="1" applyProtection="1">
      <protection hidden="1"/>
    </xf>
    <xf numFmtId="0" fontId="8" fillId="4" borderId="0" xfId="0" applyFont="1" applyFill="1" applyBorder="1" applyAlignment="1" applyProtection="1">
      <protection hidden="1"/>
    </xf>
    <xf numFmtId="0" fontId="9" fillId="4" borderId="25" xfId="0" applyFont="1" applyFill="1" applyBorder="1" applyAlignment="1" applyProtection="1">
      <alignment wrapText="1"/>
      <protection hidden="1"/>
    </xf>
    <xf numFmtId="0" fontId="8" fillId="4" borderId="25" xfId="0" applyFont="1" applyFill="1" applyBorder="1" applyAlignment="1" applyProtection="1">
      <alignment wrapText="1"/>
      <protection hidden="1"/>
    </xf>
    <xf numFmtId="0" fontId="9" fillId="4" borderId="0" xfId="0" applyFont="1" applyFill="1" applyBorder="1" applyAlignment="1" applyProtection="1">
      <protection hidden="1"/>
    </xf>
    <xf numFmtId="0" fontId="12" fillId="10" borderId="0" xfId="0" applyFont="1" applyFill="1" applyBorder="1" applyAlignment="1" applyProtection="1">
      <protection hidden="1"/>
    </xf>
    <xf numFmtId="0" fontId="12" fillId="4" borderId="25" xfId="0" applyFont="1" applyFill="1" applyBorder="1" applyAlignment="1" applyProtection="1">
      <protection hidden="1"/>
    </xf>
    <xf numFmtId="0" fontId="9" fillId="4" borderId="25" xfId="0" applyFont="1" applyFill="1" applyBorder="1" applyAlignment="1" applyProtection="1">
      <protection hidden="1"/>
    </xf>
    <xf numFmtId="0" fontId="32" fillId="4" borderId="26" xfId="0" applyFont="1" applyFill="1" applyBorder="1" applyAlignment="1" applyProtection="1">
      <protection hidden="1"/>
    </xf>
    <xf numFmtId="0" fontId="4" fillId="4" borderId="27" xfId="0" applyFont="1" applyFill="1" applyBorder="1" applyAlignment="1" applyProtection="1">
      <protection hidden="1"/>
    </xf>
    <xf numFmtId="0" fontId="9" fillId="4" borderId="27" xfId="0" applyFont="1" applyFill="1" applyBorder="1" applyAlignment="1" applyProtection="1">
      <alignment wrapText="1"/>
      <protection hidden="1"/>
    </xf>
    <xf numFmtId="0" fontId="9" fillId="4" borderId="27" xfId="0" applyFont="1" applyFill="1" applyBorder="1" applyAlignment="1" applyProtection="1">
      <protection hidden="1"/>
    </xf>
    <xf numFmtId="0" fontId="9" fillId="4" borderId="28" xfId="0" applyFont="1" applyFill="1" applyBorder="1" applyAlignment="1" applyProtection="1">
      <protection hidden="1"/>
    </xf>
    <xf numFmtId="0" fontId="32" fillId="6" borderId="0" xfId="0" applyFont="1" applyFill="1" applyAlignment="1" applyProtection="1">
      <protection hidden="1"/>
    </xf>
    <xf numFmtId="0" fontId="21" fillId="6" borderId="0" xfId="0" applyFont="1" applyFill="1" applyBorder="1" applyAlignment="1" applyProtection="1">
      <alignment vertical="center" textRotation="90"/>
      <protection hidden="1"/>
    </xf>
    <xf numFmtId="0" fontId="35" fillId="6" borderId="0" xfId="0" applyFont="1" applyFill="1" applyAlignment="1" applyProtection="1">
      <protection hidden="1"/>
    </xf>
    <xf numFmtId="0" fontId="13" fillId="6" borderId="0" xfId="0" applyFont="1" applyFill="1" applyAlignment="1" applyProtection="1">
      <protection hidden="1"/>
    </xf>
    <xf numFmtId="0" fontId="36" fillId="6" borderId="0" xfId="0" applyFont="1" applyFill="1" applyAlignment="1" applyProtection="1">
      <alignment wrapText="1"/>
      <protection hidden="1"/>
    </xf>
    <xf numFmtId="0" fontId="8" fillId="6" borderId="0" xfId="0" applyFont="1" applyFill="1" applyAlignment="1" applyProtection="1">
      <alignment wrapText="1"/>
      <protection hidden="1"/>
    </xf>
    <xf numFmtId="0" fontId="21" fillId="6" borderId="0" xfId="0" applyFont="1" applyFill="1" applyBorder="1" applyAlignment="1" applyProtection="1">
      <alignment horizontal="center" vertical="center" textRotation="90"/>
      <protection hidden="1"/>
    </xf>
    <xf numFmtId="0" fontId="24" fillId="6" borderId="0" xfId="0" applyFont="1" applyFill="1" applyBorder="1" applyAlignment="1" applyProtection="1">
      <alignment vertical="center" textRotation="90"/>
      <protection hidden="1"/>
    </xf>
    <xf numFmtId="0" fontId="14" fillId="6" borderId="0" xfId="0" applyFont="1" applyFill="1" applyBorder="1" applyAlignment="1" applyProtection="1">
      <alignment horizontal="right"/>
      <protection hidden="1"/>
    </xf>
    <xf numFmtId="0" fontId="1" fillId="0" borderId="0" xfId="1" applyBorder="1" applyProtection="1">
      <protection hidden="1"/>
    </xf>
    <xf numFmtId="0" fontId="1" fillId="0" borderId="0" xfId="1" applyProtection="1">
      <protection hidden="1"/>
    </xf>
    <xf numFmtId="0" fontId="1" fillId="4" borderId="0" xfId="1" applyFill="1" applyBorder="1" applyAlignment="1" applyProtection="1">
      <alignment horizontal="left" vertical="center" wrapText="1"/>
      <protection hidden="1"/>
    </xf>
    <xf numFmtId="0" fontId="42" fillId="4" borderId="0" xfId="1" applyFont="1" applyFill="1" applyBorder="1" applyAlignment="1" applyProtection="1">
      <alignment vertical="center"/>
      <protection hidden="1"/>
    </xf>
    <xf numFmtId="0" fontId="1" fillId="12" borderId="0" xfId="1" applyFill="1" applyBorder="1" applyAlignment="1" applyProtection="1">
      <alignment vertical="center" wrapText="1"/>
      <protection hidden="1"/>
    </xf>
    <xf numFmtId="0" fontId="43" fillId="4" borderId="0" xfId="1" applyFont="1" applyFill="1" applyBorder="1" applyProtection="1">
      <protection hidden="1"/>
    </xf>
    <xf numFmtId="0" fontId="44" fillId="4" borderId="0" xfId="1" applyFont="1" applyFill="1" applyProtection="1">
      <protection hidden="1"/>
    </xf>
    <xf numFmtId="0" fontId="45" fillId="4" borderId="0" xfId="1" applyFont="1" applyFill="1" applyBorder="1" applyAlignment="1" applyProtection="1">
      <alignment vertical="center" wrapText="1"/>
      <protection hidden="1"/>
    </xf>
    <xf numFmtId="0" fontId="44" fillId="4" borderId="0" xfId="1" applyFont="1" applyFill="1" applyAlignment="1" applyProtection="1">
      <alignment vertical="center" wrapText="1"/>
      <protection hidden="1"/>
    </xf>
    <xf numFmtId="0" fontId="44" fillId="4" borderId="0" xfId="1" applyFont="1" applyFill="1" applyBorder="1" applyAlignment="1" applyProtection="1">
      <alignment vertical="center" wrapText="1"/>
      <protection hidden="1"/>
    </xf>
    <xf numFmtId="0" fontId="43" fillId="4" borderId="0" xfId="1" applyFont="1" applyFill="1" applyBorder="1" applyAlignment="1" applyProtection="1">
      <protection hidden="1"/>
    </xf>
    <xf numFmtId="0" fontId="43" fillId="4" borderId="0" xfId="1" applyFont="1" applyFill="1" applyAlignment="1" applyProtection="1">
      <protection hidden="1"/>
    </xf>
    <xf numFmtId="0" fontId="44" fillId="4" borderId="0" xfId="1" quotePrefix="1" applyFont="1" applyFill="1" applyBorder="1" applyAlignment="1" applyProtection="1">
      <alignment vertical="top"/>
      <protection hidden="1"/>
    </xf>
    <xf numFmtId="0" fontId="44" fillId="4" borderId="0" xfId="1" quotePrefix="1" applyFont="1" applyFill="1" applyAlignment="1" applyProtection="1">
      <protection hidden="1"/>
    </xf>
    <xf numFmtId="0" fontId="44" fillId="4" borderId="0" xfId="1" quotePrefix="1" applyFont="1" applyFill="1" applyBorder="1" applyAlignment="1" applyProtection="1">
      <alignment horizontal="left"/>
      <protection hidden="1"/>
    </xf>
    <xf numFmtId="0" fontId="44" fillId="4" borderId="0" xfId="1" quotePrefix="1" applyFont="1" applyFill="1" applyAlignment="1" applyProtection="1">
      <alignment horizontal="left"/>
      <protection hidden="1"/>
    </xf>
    <xf numFmtId="0" fontId="44" fillId="4" borderId="0" xfId="1" quotePrefix="1" applyFont="1" applyFill="1" applyBorder="1" applyAlignment="1" applyProtection="1">
      <alignment horizontal="left" vertical="top"/>
      <protection hidden="1"/>
    </xf>
    <xf numFmtId="0" fontId="44" fillId="4" borderId="0" xfId="1" quotePrefix="1" applyFont="1" applyFill="1" applyAlignment="1" applyProtection="1">
      <alignment vertical="top" wrapText="1"/>
      <protection hidden="1"/>
    </xf>
    <xf numFmtId="0" fontId="44" fillId="4" borderId="0" xfId="1" quotePrefix="1" applyFont="1" applyFill="1" applyAlignment="1" applyProtection="1">
      <alignment vertical="center" wrapText="1"/>
      <protection hidden="1"/>
    </xf>
    <xf numFmtId="0" fontId="47" fillId="4" borderId="0" xfId="1" quotePrefix="1" applyFont="1" applyFill="1" applyBorder="1" applyAlignment="1" applyProtection="1">
      <alignment vertical="top" wrapText="1"/>
      <protection hidden="1"/>
    </xf>
    <xf numFmtId="0" fontId="44" fillId="4" borderId="0" xfId="1" quotePrefix="1" applyFont="1" applyFill="1" applyBorder="1" applyAlignment="1" applyProtection="1">
      <alignment vertical="center" wrapText="1"/>
      <protection hidden="1"/>
    </xf>
    <xf numFmtId="0" fontId="44" fillId="4" borderId="0" xfId="1" quotePrefix="1" applyFont="1" applyFill="1" applyBorder="1" applyAlignment="1" applyProtection="1">
      <alignment vertical="top" wrapText="1"/>
      <protection hidden="1"/>
    </xf>
    <xf numFmtId="0" fontId="44" fillId="4" borderId="0" xfId="1" quotePrefix="1" applyFont="1" applyFill="1" applyAlignment="1" applyProtection="1">
      <alignment vertical="top"/>
      <protection hidden="1"/>
    </xf>
    <xf numFmtId="0" fontId="44" fillId="4" borderId="0" xfId="1" quotePrefix="1" applyFont="1" applyFill="1" applyBorder="1" applyAlignment="1" applyProtection="1">
      <alignment wrapText="1"/>
      <protection hidden="1"/>
    </xf>
    <xf numFmtId="0" fontId="44" fillId="4" borderId="0" xfId="1" quotePrefix="1" applyFont="1" applyFill="1" applyAlignment="1" applyProtection="1">
      <alignment wrapText="1"/>
      <protection hidden="1"/>
    </xf>
    <xf numFmtId="0" fontId="21" fillId="6" borderId="0" xfId="0" applyFont="1" applyFill="1" applyAlignment="1" applyProtection="1">
      <alignment vertical="center" wrapText="1"/>
      <protection hidden="1"/>
    </xf>
    <xf numFmtId="0" fontId="9" fillId="0" borderId="0" xfId="0" applyFont="1" applyAlignment="1" applyProtection="1">
      <alignment vertical="center" wrapText="1"/>
      <protection hidden="1"/>
    </xf>
    <xf numFmtId="0" fontId="8" fillId="4" borderId="0" xfId="0" applyFont="1" applyFill="1" applyAlignment="1" applyProtection="1">
      <alignment horizontal="left" vertical="center"/>
      <protection hidden="1"/>
    </xf>
    <xf numFmtId="0" fontId="49" fillId="4" borderId="0" xfId="0" applyFont="1" applyFill="1" applyAlignment="1" applyProtection="1">
      <alignment vertical="center" wrapText="1"/>
      <protection hidden="1"/>
    </xf>
    <xf numFmtId="0" fontId="49" fillId="4" borderId="0" xfId="0" applyFont="1" applyFill="1" applyAlignment="1" applyProtection="1">
      <alignment horizontal="left" vertical="center"/>
      <protection hidden="1"/>
    </xf>
    <xf numFmtId="0" fontId="50" fillId="4" borderId="0" xfId="0" applyFont="1" applyFill="1" applyAlignment="1" applyProtection="1">
      <alignment horizontal="center" vertical="center" wrapText="1"/>
      <protection hidden="1"/>
    </xf>
    <xf numFmtId="0" fontId="8" fillId="7" borderId="29" xfId="0" applyFont="1" applyFill="1" applyBorder="1" applyAlignment="1" applyProtection="1">
      <alignment horizontal="left" vertical="center"/>
      <protection locked="0" hidden="1"/>
    </xf>
    <xf numFmtId="0" fontId="8" fillId="7" borderId="29" xfId="0" applyFont="1" applyFill="1" applyBorder="1" applyAlignment="1" applyProtection="1">
      <alignment vertical="center" wrapText="1"/>
      <protection locked="0" hidden="1"/>
    </xf>
    <xf numFmtId="0" fontId="0" fillId="4" borderId="0" xfId="0" applyFont="1" applyFill="1" applyAlignment="1"/>
    <xf numFmtId="0" fontId="51" fillId="4" borderId="0" xfId="0" applyFont="1" applyFill="1" applyAlignment="1" applyProtection="1">
      <alignment vertical="center"/>
      <protection hidden="1"/>
    </xf>
    <xf numFmtId="0" fontId="52" fillId="7" borderId="29" xfId="0" applyFont="1" applyFill="1" applyBorder="1" applyAlignment="1" applyProtection="1">
      <alignment horizontal="center" vertical="center" wrapText="1"/>
      <protection locked="0"/>
    </xf>
    <xf numFmtId="0" fontId="21" fillId="6" borderId="0" xfId="0" applyFont="1" applyFill="1" applyAlignment="1" applyProtection="1">
      <alignment vertical="center" wrapText="1"/>
      <protection hidden="1"/>
    </xf>
    <xf numFmtId="0" fontId="41" fillId="6" borderId="0" xfId="0" applyFont="1" applyFill="1" applyAlignment="1" applyProtection="1">
      <alignment horizontal="center" vertical="center" wrapText="1"/>
      <protection hidden="1"/>
    </xf>
  </cellXfs>
  <cellStyles count="2">
    <cellStyle name="Normal" xfId="0" builtinId="0"/>
    <cellStyle name="Normal 2" xfId="1"/>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E64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8" Type="http://schemas.openxmlformats.org/officeDocument/2006/relationships/image" Target="../media/image11.png"/><Relationship Id="rId3" Type="http://schemas.openxmlformats.org/officeDocument/2006/relationships/image" Target="../media/image6.png"/><Relationship Id="rId7" Type="http://schemas.openxmlformats.org/officeDocument/2006/relationships/image" Target="../media/image10.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image" Target="../media/image9.png"/><Relationship Id="rId5" Type="http://schemas.openxmlformats.org/officeDocument/2006/relationships/image" Target="../media/image8.png"/><Relationship Id="rId4" Type="http://schemas.openxmlformats.org/officeDocument/2006/relationships/image" Target="../media/image7.png"/></Relationships>
</file>

<file path=xl/drawings/_rels/drawing3.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png"/></Relationships>
</file>

<file path=xl/drawings/_rels/drawing4.xml.rels><?xml version="1.0" encoding="UTF-8" standalone="yes"?>
<Relationships xmlns="http://schemas.openxmlformats.org/package/2006/relationships"><Relationship Id="rId8" Type="http://schemas.openxmlformats.org/officeDocument/2006/relationships/image" Target="../media/image19.png"/><Relationship Id="rId3" Type="http://schemas.openxmlformats.org/officeDocument/2006/relationships/image" Target="../media/image14.png"/><Relationship Id="rId7" Type="http://schemas.openxmlformats.org/officeDocument/2006/relationships/image" Target="../media/image18.png"/><Relationship Id="rId2" Type="http://schemas.openxmlformats.org/officeDocument/2006/relationships/image" Target="../media/image13.png"/><Relationship Id="rId1" Type="http://schemas.openxmlformats.org/officeDocument/2006/relationships/image" Target="../media/image12.png"/><Relationship Id="rId6" Type="http://schemas.openxmlformats.org/officeDocument/2006/relationships/image" Target="../media/image17.png"/><Relationship Id="rId5" Type="http://schemas.openxmlformats.org/officeDocument/2006/relationships/image" Target="../media/image16.png"/><Relationship Id="rId10" Type="http://schemas.openxmlformats.org/officeDocument/2006/relationships/image" Target="../media/image11.png"/><Relationship Id="rId4" Type="http://schemas.openxmlformats.org/officeDocument/2006/relationships/image" Target="../media/image15.png"/><Relationship Id="rId9"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43539</xdr:rowOff>
    </xdr:from>
    <xdr:to>
      <xdr:col>7</xdr:col>
      <xdr:colOff>759539</xdr:colOff>
      <xdr:row>23</xdr:row>
      <xdr:rowOff>54175</xdr:rowOff>
    </xdr:to>
    <xdr:pic>
      <xdr:nvPicPr>
        <xdr:cNvPr id="3" name="Picture 2">
          <a:extLst>
            <a:ext uri="{FF2B5EF4-FFF2-40B4-BE49-F238E27FC236}">
              <a16:creationId xmlns:a16="http://schemas.microsoft.com/office/drawing/2014/main" id="{03D86FEB-0BA3-4FAA-86DA-5914E28E378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3539"/>
          <a:ext cx="6182439" cy="3661886"/>
        </a:xfrm>
        <a:prstGeom prst="rect">
          <a:avLst/>
        </a:prstGeom>
      </xdr:spPr>
    </xdr:pic>
    <xdr:clientData/>
  </xdr:twoCellAnchor>
  <xdr:twoCellAnchor editAs="oneCell">
    <xdr:from>
      <xdr:col>2</xdr:col>
      <xdr:colOff>500739</xdr:colOff>
      <xdr:row>20</xdr:row>
      <xdr:rowOff>115465</xdr:rowOff>
    </xdr:from>
    <xdr:to>
      <xdr:col>5</xdr:col>
      <xdr:colOff>272138</xdr:colOff>
      <xdr:row>24</xdr:row>
      <xdr:rowOff>78103</xdr:rowOff>
    </xdr:to>
    <xdr:pic>
      <xdr:nvPicPr>
        <xdr:cNvPr id="5" name="Picture 4">
          <a:extLst>
            <a:ext uri="{FF2B5EF4-FFF2-40B4-BE49-F238E27FC236}">
              <a16:creationId xmlns:a16="http://schemas.microsoft.com/office/drawing/2014/main" id="{71D4B1B9-43C2-47A8-A5F8-7E2EAA72529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68282" y="3272322"/>
          <a:ext cx="2122713" cy="5940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7</xdr:row>
      <xdr:rowOff>209550</xdr:rowOff>
    </xdr:from>
    <xdr:to>
      <xdr:col>1</xdr:col>
      <xdr:colOff>2257425</xdr:colOff>
      <xdr:row>8</xdr:row>
      <xdr:rowOff>171552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2075"/>
        <a:stretch/>
      </xdr:blipFill>
      <xdr:spPr>
        <a:xfrm>
          <a:off x="314325" y="2543175"/>
          <a:ext cx="2219325" cy="571602"/>
        </a:xfrm>
        <a:prstGeom prst="rect">
          <a:avLst/>
        </a:prstGeom>
        <a:effectLst>
          <a:outerShdw blurRad="50800" dist="38100" dir="2700000" algn="tl" rotWithShape="0">
            <a:prstClr val="black">
              <a:alpha val="40000"/>
            </a:prstClr>
          </a:outerShdw>
        </a:effectLst>
      </xdr:spPr>
    </xdr:pic>
    <xdr:clientData/>
  </xdr:twoCellAnchor>
  <xdr:twoCellAnchor>
    <xdr:from>
      <xdr:col>1</xdr:col>
      <xdr:colOff>1238250</xdr:colOff>
      <xdr:row>7</xdr:row>
      <xdr:rowOff>304798</xdr:rowOff>
    </xdr:from>
    <xdr:to>
      <xdr:col>1</xdr:col>
      <xdr:colOff>2247900</xdr:colOff>
      <xdr:row>8</xdr:row>
      <xdr:rowOff>76199</xdr:rowOff>
    </xdr:to>
    <xdr:sp macro="" textlink="">
      <xdr:nvSpPr>
        <xdr:cNvPr id="4" name="Oval 3">
          <a:extLst>
            <a:ext uri="{FF2B5EF4-FFF2-40B4-BE49-F238E27FC236}">
              <a16:creationId xmlns:a16="http://schemas.microsoft.com/office/drawing/2014/main" id="{00000000-0008-0000-0100-000004000000}"/>
            </a:ext>
          </a:extLst>
        </xdr:cNvPr>
        <xdr:cNvSpPr/>
      </xdr:nvSpPr>
      <xdr:spPr>
        <a:xfrm>
          <a:off x="1514475" y="2638423"/>
          <a:ext cx="1009650" cy="381001"/>
        </a:xfrm>
        <a:prstGeom prst="ellipse">
          <a:avLst/>
        </a:prstGeom>
        <a:no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2705101</xdr:colOff>
      <xdr:row>11</xdr:row>
      <xdr:rowOff>269755</xdr:rowOff>
    </xdr:from>
    <xdr:to>
      <xdr:col>1</xdr:col>
      <xdr:colOff>7114007</xdr:colOff>
      <xdr:row>11</xdr:row>
      <xdr:rowOff>1035115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2981326" y="6184780"/>
          <a:ext cx="4408906" cy="765360"/>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xdr:col>
      <xdr:colOff>6248400</xdr:colOff>
      <xdr:row>11</xdr:row>
      <xdr:rowOff>495300</xdr:rowOff>
    </xdr:from>
    <xdr:to>
      <xdr:col>1</xdr:col>
      <xdr:colOff>7096125</xdr:colOff>
      <xdr:row>11</xdr:row>
      <xdr:rowOff>952500</xdr:rowOff>
    </xdr:to>
    <xdr:sp macro="" textlink="">
      <xdr:nvSpPr>
        <xdr:cNvPr id="6" name="Oval 5">
          <a:extLst>
            <a:ext uri="{FF2B5EF4-FFF2-40B4-BE49-F238E27FC236}">
              <a16:creationId xmlns:a16="http://schemas.microsoft.com/office/drawing/2014/main" id="{00000000-0008-0000-0100-000006000000}"/>
            </a:ext>
          </a:extLst>
        </xdr:cNvPr>
        <xdr:cNvSpPr/>
      </xdr:nvSpPr>
      <xdr:spPr>
        <a:xfrm>
          <a:off x="6524625" y="6410325"/>
          <a:ext cx="847725" cy="457200"/>
        </a:xfrm>
        <a:prstGeom prst="ellipse">
          <a:avLst/>
        </a:prstGeom>
        <a:no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10314</xdr:colOff>
      <xdr:row>17</xdr:row>
      <xdr:rowOff>377452</xdr:rowOff>
    </xdr:from>
    <xdr:to>
      <xdr:col>1</xdr:col>
      <xdr:colOff>4446649</xdr:colOff>
      <xdr:row>17</xdr:row>
      <xdr:rowOff>1679730</xdr:rowOff>
    </xdr:to>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3"/>
        <a:stretch>
          <a:fillRect/>
        </a:stretch>
      </xdr:blipFill>
      <xdr:spPr>
        <a:xfrm>
          <a:off x="286539" y="10902577"/>
          <a:ext cx="4436335" cy="1302278"/>
        </a:xfrm>
        <a:prstGeom prst="rect">
          <a:avLst/>
        </a:prstGeom>
        <a:effectLst>
          <a:outerShdw blurRad="50800" dist="38100" dir="2700000" algn="tl" rotWithShape="0">
            <a:prstClr val="black">
              <a:alpha val="40000"/>
            </a:prstClr>
          </a:outerShdw>
        </a:effectLst>
      </xdr:spPr>
    </xdr:pic>
    <xdr:clientData/>
  </xdr:twoCellAnchor>
  <xdr:twoCellAnchor editAs="oneCell">
    <xdr:from>
      <xdr:col>0</xdr:col>
      <xdr:colOff>247650</xdr:colOff>
      <xdr:row>16</xdr:row>
      <xdr:rowOff>527757</xdr:rowOff>
    </xdr:from>
    <xdr:to>
      <xdr:col>1</xdr:col>
      <xdr:colOff>3951235</xdr:colOff>
      <xdr:row>16</xdr:row>
      <xdr:rowOff>1225554</xdr:rowOff>
    </xdr:to>
    <xdr:pic>
      <xdr:nvPicPr>
        <xdr:cNvPr id="10" name="Picture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4"/>
        <a:stretch>
          <a:fillRect/>
        </a:stretch>
      </xdr:blipFill>
      <xdr:spPr>
        <a:xfrm>
          <a:off x="247650" y="9443157"/>
          <a:ext cx="3979810" cy="697797"/>
        </a:xfrm>
        <a:prstGeom prst="rect">
          <a:avLst/>
        </a:prstGeom>
        <a:effectLst>
          <a:outerShdw blurRad="50800" dist="38100" dir="2700000" algn="tl" rotWithShape="0">
            <a:prstClr val="black">
              <a:alpha val="40000"/>
            </a:prstClr>
          </a:outerShdw>
        </a:effectLst>
      </xdr:spPr>
    </xdr:pic>
    <xdr:clientData/>
  </xdr:twoCellAnchor>
  <xdr:twoCellAnchor>
    <xdr:from>
      <xdr:col>1</xdr:col>
      <xdr:colOff>2765721</xdr:colOff>
      <xdr:row>16</xdr:row>
      <xdr:rowOff>457200</xdr:rowOff>
    </xdr:from>
    <xdr:to>
      <xdr:col>1</xdr:col>
      <xdr:colOff>4012630</xdr:colOff>
      <xdr:row>16</xdr:row>
      <xdr:rowOff>822756</xdr:rowOff>
    </xdr:to>
    <xdr:sp macro="" textlink="">
      <xdr:nvSpPr>
        <xdr:cNvPr id="11" name="Oval 10">
          <a:extLst>
            <a:ext uri="{FF2B5EF4-FFF2-40B4-BE49-F238E27FC236}">
              <a16:creationId xmlns:a16="http://schemas.microsoft.com/office/drawing/2014/main" id="{00000000-0008-0000-0100-00000B000000}"/>
            </a:ext>
          </a:extLst>
        </xdr:cNvPr>
        <xdr:cNvSpPr/>
      </xdr:nvSpPr>
      <xdr:spPr>
        <a:xfrm>
          <a:off x="3041946" y="9372600"/>
          <a:ext cx="1246909" cy="365556"/>
        </a:xfrm>
        <a:prstGeom prst="ellipse">
          <a:avLst/>
        </a:prstGeom>
        <a:no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19050</xdr:colOff>
      <xdr:row>9</xdr:row>
      <xdr:rowOff>381000</xdr:rowOff>
    </xdr:from>
    <xdr:to>
      <xdr:col>1</xdr:col>
      <xdr:colOff>3195743</xdr:colOff>
      <xdr:row>9</xdr:row>
      <xdr:rowOff>1993783</xdr:rowOff>
    </xdr:to>
    <xdr:pic>
      <xdr:nvPicPr>
        <xdr:cNvPr id="12" name="Picture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5"/>
        <a:stretch>
          <a:fillRect/>
        </a:stretch>
      </xdr:blipFill>
      <xdr:spPr>
        <a:xfrm>
          <a:off x="295275" y="3648075"/>
          <a:ext cx="3176693" cy="1612783"/>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editAs="oneCell">
    <xdr:from>
      <xdr:col>1</xdr:col>
      <xdr:colOff>0</xdr:colOff>
      <xdr:row>15</xdr:row>
      <xdr:rowOff>527182</xdr:rowOff>
    </xdr:from>
    <xdr:to>
      <xdr:col>1</xdr:col>
      <xdr:colOff>3485715</xdr:colOff>
      <xdr:row>15</xdr:row>
      <xdr:rowOff>870039</xdr:rowOff>
    </xdr:to>
    <xdr:pic>
      <xdr:nvPicPr>
        <xdr:cNvPr id="13" name="Picture 12">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6"/>
        <a:stretch>
          <a:fillRect/>
        </a:stretch>
      </xdr:blipFill>
      <xdr:spPr>
        <a:xfrm>
          <a:off x="276225" y="8366257"/>
          <a:ext cx="3485715" cy="342857"/>
        </a:xfrm>
        <a:prstGeom prst="rect">
          <a:avLst/>
        </a:prstGeom>
      </xdr:spPr>
    </xdr:pic>
    <xdr:clientData/>
  </xdr:twoCellAnchor>
  <xdr:twoCellAnchor>
    <xdr:from>
      <xdr:col>1</xdr:col>
      <xdr:colOff>2257425</xdr:colOff>
      <xdr:row>15</xdr:row>
      <xdr:rowOff>466725</xdr:rowOff>
    </xdr:from>
    <xdr:to>
      <xdr:col>1</xdr:col>
      <xdr:colOff>3105150</xdr:colOff>
      <xdr:row>15</xdr:row>
      <xdr:rowOff>827496</xdr:rowOff>
    </xdr:to>
    <xdr:sp macro="" textlink="">
      <xdr:nvSpPr>
        <xdr:cNvPr id="14" name="Oval 13">
          <a:extLst>
            <a:ext uri="{FF2B5EF4-FFF2-40B4-BE49-F238E27FC236}">
              <a16:creationId xmlns:a16="http://schemas.microsoft.com/office/drawing/2014/main" id="{00000000-0008-0000-0100-00000E000000}"/>
            </a:ext>
          </a:extLst>
        </xdr:cNvPr>
        <xdr:cNvSpPr/>
      </xdr:nvSpPr>
      <xdr:spPr>
        <a:xfrm>
          <a:off x="2533650" y="8305800"/>
          <a:ext cx="847725" cy="360771"/>
        </a:xfrm>
        <a:prstGeom prst="ellipse">
          <a:avLst/>
        </a:prstGeom>
        <a:no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6489700</xdr:colOff>
      <xdr:row>0</xdr:row>
      <xdr:rowOff>101600</xdr:rowOff>
    </xdr:from>
    <xdr:to>
      <xdr:col>2</xdr:col>
      <xdr:colOff>690880</xdr:colOff>
      <xdr:row>1</xdr:row>
      <xdr:rowOff>451612</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7"/>
        <a:stretch>
          <a:fillRect/>
        </a:stretch>
      </xdr:blipFill>
      <xdr:spPr>
        <a:xfrm>
          <a:off x="6807200" y="101600"/>
          <a:ext cx="2583180" cy="667512"/>
        </a:xfrm>
        <a:prstGeom prst="rect">
          <a:avLst/>
        </a:prstGeom>
      </xdr:spPr>
    </xdr:pic>
    <xdr:clientData/>
  </xdr:twoCellAnchor>
  <xdr:twoCellAnchor editAs="oneCell">
    <xdr:from>
      <xdr:col>0</xdr:col>
      <xdr:colOff>304800</xdr:colOff>
      <xdr:row>0</xdr:row>
      <xdr:rowOff>304800</xdr:rowOff>
    </xdr:from>
    <xdr:to>
      <xdr:col>1</xdr:col>
      <xdr:colOff>2066472</xdr:colOff>
      <xdr:row>1</xdr:row>
      <xdr:rowOff>456790</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8"/>
        <a:stretch>
          <a:fillRect/>
        </a:stretch>
      </xdr:blipFill>
      <xdr:spPr>
        <a:xfrm>
          <a:off x="304800" y="304800"/>
          <a:ext cx="2079172" cy="4694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4143375</xdr:colOff>
      <xdr:row>0</xdr:row>
      <xdr:rowOff>190500</xdr:rowOff>
    </xdr:from>
    <xdr:to>
      <xdr:col>9</xdr:col>
      <xdr:colOff>319</xdr:colOff>
      <xdr:row>2</xdr:row>
      <xdr:rowOff>127762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6461125" y="190500"/>
          <a:ext cx="3510280" cy="667512"/>
        </a:xfrm>
        <a:prstGeom prst="rect">
          <a:avLst/>
        </a:prstGeom>
      </xdr:spPr>
    </xdr:pic>
    <xdr:clientData/>
  </xdr:twoCellAnchor>
  <xdr:twoCellAnchor editAs="oneCell">
    <xdr:from>
      <xdr:col>1</xdr:col>
      <xdr:colOff>0</xdr:colOff>
      <xdr:row>0</xdr:row>
      <xdr:rowOff>269875</xdr:rowOff>
    </xdr:from>
    <xdr:to>
      <xdr:col>2</xdr:col>
      <xdr:colOff>881062</xdr:colOff>
      <xdr:row>1</xdr:row>
      <xdr:rowOff>280117</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698500" y="269875"/>
          <a:ext cx="1873250" cy="4229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419100</xdr:colOff>
      <xdr:row>13</xdr:row>
      <xdr:rowOff>38060</xdr:rowOff>
    </xdr:from>
    <xdr:to>
      <xdr:col>7</xdr:col>
      <xdr:colOff>9526</xdr:colOff>
      <xdr:row>17</xdr:row>
      <xdr:rowOff>67888</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5838825" y="3533735"/>
          <a:ext cx="942976" cy="1258553"/>
        </a:xfrm>
        <a:prstGeom prst="rect">
          <a:avLst/>
        </a:prstGeom>
      </xdr:spPr>
    </xdr:pic>
    <xdr:clientData/>
  </xdr:twoCellAnchor>
  <xdr:twoCellAnchor editAs="oneCell">
    <xdr:from>
      <xdr:col>16384</xdr:col>
      <xdr:colOff>612058</xdr:colOff>
      <xdr:row>43</xdr:row>
      <xdr:rowOff>183313</xdr:rowOff>
    </xdr:from>
    <xdr:to>
      <xdr:col>16384</xdr:col>
      <xdr:colOff>612058</xdr:colOff>
      <xdr:row>51</xdr:row>
      <xdr:rowOff>102351</xdr:rowOff>
    </xdr:to>
    <xdr:pic>
      <xdr:nvPicPr>
        <xdr:cNvPr id="9" name="Picture 8">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84458" y="11032288"/>
          <a:ext cx="0" cy="204311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16384</xdr:col>
      <xdr:colOff>606425</xdr:colOff>
      <xdr:row>51</xdr:row>
      <xdr:rowOff>101600</xdr:rowOff>
    </xdr:from>
    <xdr:to>
      <xdr:col>16384</xdr:col>
      <xdr:colOff>611187</xdr:colOff>
      <xdr:row>59</xdr:row>
      <xdr:rowOff>134938</xdr:rowOff>
    </xdr:to>
    <xdr:pic>
      <xdr:nvPicPr>
        <xdr:cNvPr id="10" name="Picture 9">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378825" y="13074650"/>
          <a:ext cx="4762" cy="204311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16384</xdr:col>
      <xdr:colOff>611187</xdr:colOff>
      <xdr:row>52</xdr:row>
      <xdr:rowOff>338452</xdr:rowOff>
    </xdr:from>
    <xdr:to>
      <xdr:col>16384</xdr:col>
      <xdr:colOff>611187</xdr:colOff>
      <xdr:row>61</xdr:row>
      <xdr:rowOff>171765</xdr:rowOff>
    </xdr:to>
    <xdr:pic>
      <xdr:nvPicPr>
        <xdr:cNvPr id="11" name="Picture 10">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383587" y="13473427"/>
          <a:ext cx="0" cy="204311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16384</xdr:col>
      <xdr:colOff>610470</xdr:colOff>
      <xdr:row>50</xdr:row>
      <xdr:rowOff>138167</xdr:rowOff>
    </xdr:from>
    <xdr:to>
      <xdr:col>16384</xdr:col>
      <xdr:colOff>610470</xdr:colOff>
      <xdr:row>58</xdr:row>
      <xdr:rowOff>181030</xdr:rowOff>
    </xdr:to>
    <xdr:pic>
      <xdr:nvPicPr>
        <xdr:cNvPr id="12" name="Picture 11">
          <a:extLst>
            <a:ext uri="{FF2B5EF4-FFF2-40B4-BE49-F238E27FC236}">
              <a16:creationId xmlns:a16="http://schemas.microsoft.com/office/drawing/2014/main" id="{00000000-0008-0000-0300-00000C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382870" y="12911192"/>
          <a:ext cx="0" cy="204311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16384</xdr:col>
      <xdr:colOff>606424</xdr:colOff>
      <xdr:row>37</xdr:row>
      <xdr:rowOff>0</xdr:rowOff>
    </xdr:from>
    <xdr:to>
      <xdr:col>16384</xdr:col>
      <xdr:colOff>612774</xdr:colOff>
      <xdr:row>43</xdr:row>
      <xdr:rowOff>236538</xdr:rowOff>
    </xdr:to>
    <xdr:pic>
      <xdr:nvPicPr>
        <xdr:cNvPr id="14" name="Picture 13">
          <a:extLst>
            <a:ext uri="{FF2B5EF4-FFF2-40B4-BE49-F238E27FC236}">
              <a16:creationId xmlns:a16="http://schemas.microsoft.com/office/drawing/2014/main" id="{00000000-0008-0000-0300-00000E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378824" y="9677400"/>
          <a:ext cx="6350" cy="140811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5</xdr:col>
      <xdr:colOff>86494</xdr:colOff>
      <xdr:row>74</xdr:row>
      <xdr:rowOff>161925</xdr:rowOff>
    </xdr:from>
    <xdr:to>
      <xdr:col>10</xdr:col>
      <xdr:colOff>69567</xdr:colOff>
      <xdr:row>75</xdr:row>
      <xdr:rowOff>495300</xdr:rowOff>
    </xdr:to>
    <xdr:pic>
      <xdr:nvPicPr>
        <xdr:cNvPr id="15" name="Picture 14">
          <a:extLst>
            <a:ext uri="{FF2B5EF4-FFF2-40B4-BE49-F238E27FC236}">
              <a16:creationId xmlns:a16="http://schemas.microsoft.com/office/drawing/2014/main" id="{00000000-0008-0000-0300-00000F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506219" y="18678525"/>
          <a:ext cx="1621373" cy="71437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5</xdr:col>
      <xdr:colOff>390526</xdr:colOff>
      <xdr:row>21</xdr:row>
      <xdr:rowOff>57151</xdr:rowOff>
    </xdr:from>
    <xdr:to>
      <xdr:col>7</xdr:col>
      <xdr:colOff>71248</xdr:colOff>
      <xdr:row>25</xdr:row>
      <xdr:rowOff>21718</xdr:rowOff>
    </xdr:to>
    <xdr:pic>
      <xdr:nvPicPr>
        <xdr:cNvPr id="17" name="Picture 16">
          <a:extLst>
            <a:ext uri="{FF2B5EF4-FFF2-40B4-BE49-F238E27FC236}">
              <a16:creationId xmlns:a16="http://schemas.microsoft.com/office/drawing/2014/main" id="{00000000-0008-0000-0300-000011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72201" y="5838826"/>
          <a:ext cx="1033272" cy="130759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5</xdr:col>
      <xdr:colOff>419101</xdr:colOff>
      <xdr:row>42</xdr:row>
      <xdr:rowOff>142876</xdr:rowOff>
    </xdr:from>
    <xdr:to>
      <xdr:col>6</xdr:col>
      <xdr:colOff>876301</xdr:colOff>
      <xdr:row>46</xdr:row>
      <xdr:rowOff>45177</xdr:rowOff>
    </xdr:to>
    <xdr:pic>
      <xdr:nvPicPr>
        <xdr:cNvPr id="19" name="Picture 18">
          <a:extLst>
            <a:ext uri="{FF2B5EF4-FFF2-40B4-BE49-F238E27FC236}">
              <a16:creationId xmlns:a16="http://schemas.microsoft.com/office/drawing/2014/main" id="{00000000-0008-0000-0300-000013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838826" y="10791826"/>
          <a:ext cx="914400" cy="124532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5</xdr:col>
      <xdr:colOff>409574</xdr:colOff>
      <xdr:row>52</xdr:row>
      <xdr:rowOff>19050</xdr:rowOff>
    </xdr:from>
    <xdr:to>
      <xdr:col>7</xdr:col>
      <xdr:colOff>32615</xdr:colOff>
      <xdr:row>55</xdr:row>
      <xdr:rowOff>114300</xdr:rowOff>
    </xdr:to>
    <xdr:pic>
      <xdr:nvPicPr>
        <xdr:cNvPr id="20" name="Picture 19">
          <a:extLst>
            <a:ext uri="{FF2B5EF4-FFF2-40B4-BE49-F238E27FC236}">
              <a16:creationId xmlns:a16="http://schemas.microsoft.com/office/drawing/2014/main" id="{00000000-0008-0000-0300-00001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829299" y="13154025"/>
          <a:ext cx="975591" cy="123825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6</xdr:col>
      <xdr:colOff>0</xdr:colOff>
      <xdr:row>61</xdr:row>
      <xdr:rowOff>9525</xdr:rowOff>
    </xdr:from>
    <xdr:to>
      <xdr:col>7</xdr:col>
      <xdr:colOff>19050</xdr:colOff>
      <xdr:row>64</xdr:row>
      <xdr:rowOff>117145</xdr:rowOff>
    </xdr:to>
    <xdr:pic>
      <xdr:nvPicPr>
        <xdr:cNvPr id="21" name="Picture 20">
          <a:extLst>
            <a:ext uri="{FF2B5EF4-FFF2-40B4-BE49-F238E27FC236}">
              <a16:creationId xmlns:a16="http://schemas.microsoft.com/office/drawing/2014/main" id="{00000000-0008-0000-0300-000015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876925" y="15354300"/>
          <a:ext cx="914400" cy="125062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5</xdr:col>
      <xdr:colOff>361951</xdr:colOff>
      <xdr:row>31</xdr:row>
      <xdr:rowOff>76201</xdr:rowOff>
    </xdr:from>
    <xdr:to>
      <xdr:col>7</xdr:col>
      <xdr:colOff>38101</xdr:colOff>
      <xdr:row>34</xdr:row>
      <xdr:rowOff>238859</xdr:rowOff>
    </xdr:to>
    <xdr:pic>
      <xdr:nvPicPr>
        <xdr:cNvPr id="22" name="Picture 21">
          <a:extLst>
            <a:ext uri="{FF2B5EF4-FFF2-40B4-BE49-F238E27FC236}">
              <a16:creationId xmlns:a16="http://schemas.microsoft.com/office/drawing/2014/main" id="{00000000-0008-0000-0300-00001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81676" y="7524751"/>
          <a:ext cx="1028700" cy="130565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5</xdr:col>
      <xdr:colOff>61463</xdr:colOff>
      <xdr:row>83</xdr:row>
      <xdr:rowOff>28575</xdr:rowOff>
    </xdr:from>
    <xdr:to>
      <xdr:col>10</xdr:col>
      <xdr:colOff>143117</xdr:colOff>
      <xdr:row>85</xdr:row>
      <xdr:rowOff>314325</xdr:rowOff>
    </xdr:to>
    <xdr:pic>
      <xdr:nvPicPr>
        <xdr:cNvPr id="27" name="Picture 26">
          <a:extLst>
            <a:ext uri="{FF2B5EF4-FFF2-40B4-BE49-F238E27FC236}">
              <a16:creationId xmlns:a16="http://schemas.microsoft.com/office/drawing/2014/main" id="{00000000-0008-0000-0300-00001B000000}"/>
            </a:ext>
          </a:extLst>
        </xdr:cNvPr>
        <xdr:cNvPicPr>
          <a:picLocks noChangeAspect="1"/>
        </xdr:cNvPicPr>
      </xdr:nvPicPr>
      <xdr:blipFill>
        <a:blip xmlns:r="http://schemas.openxmlformats.org/officeDocument/2006/relationships" r:embed="rId8"/>
        <a:stretch>
          <a:fillRect/>
        </a:stretch>
      </xdr:blipFill>
      <xdr:spPr>
        <a:xfrm>
          <a:off x="5481188" y="20974050"/>
          <a:ext cx="1719954" cy="1047750"/>
        </a:xfrm>
        <a:prstGeom prst="rect">
          <a:avLst/>
        </a:prstGeom>
      </xdr:spPr>
    </xdr:pic>
    <xdr:clientData/>
  </xdr:twoCellAnchor>
  <xdr:twoCellAnchor editAs="oneCell">
    <xdr:from>
      <xdr:col>4</xdr:col>
      <xdr:colOff>4330700</xdr:colOff>
      <xdr:row>1</xdr:row>
      <xdr:rowOff>38100</xdr:rowOff>
    </xdr:from>
    <xdr:to>
      <xdr:col>11</xdr:col>
      <xdr:colOff>2963</xdr:colOff>
      <xdr:row>1</xdr:row>
      <xdr:rowOff>705612</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9"/>
        <a:stretch>
          <a:fillRect/>
        </a:stretch>
      </xdr:blipFill>
      <xdr:spPr>
        <a:xfrm>
          <a:off x="5892800" y="228600"/>
          <a:ext cx="3078480" cy="667512"/>
        </a:xfrm>
        <a:prstGeom prst="rect">
          <a:avLst/>
        </a:prstGeom>
      </xdr:spPr>
    </xdr:pic>
    <xdr:clientData/>
  </xdr:twoCellAnchor>
  <xdr:twoCellAnchor editAs="oneCell">
    <xdr:from>
      <xdr:col>0</xdr:col>
      <xdr:colOff>0</xdr:colOff>
      <xdr:row>1</xdr:row>
      <xdr:rowOff>165100</xdr:rowOff>
    </xdr:from>
    <xdr:to>
      <xdr:col>4</xdr:col>
      <xdr:colOff>743857</xdr:colOff>
      <xdr:row>1</xdr:row>
      <xdr:rowOff>685800</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0"/>
        <a:stretch>
          <a:fillRect/>
        </a:stretch>
      </xdr:blipFill>
      <xdr:spPr>
        <a:xfrm>
          <a:off x="0" y="355600"/>
          <a:ext cx="2305957" cy="520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3"/>
  <sheetViews>
    <sheetView topLeftCell="A7" workbookViewId="0">
      <selection activeCell="E26" sqref="E26"/>
    </sheetView>
  </sheetViews>
  <sheetFormatPr defaultColWidth="11.140625" defaultRowHeight="12.75"/>
  <sheetData>
    <row r="1" spans="1:1" s="217" customFormat="1">
      <c r="A1" s="1"/>
    </row>
    <row r="2" spans="1:1" s="217" customFormat="1"/>
    <row r="3" spans="1:1" s="217" customFormat="1"/>
    <row r="4" spans="1:1" s="217" customFormat="1"/>
    <row r="5" spans="1:1" s="217" customFormat="1"/>
    <row r="6" spans="1:1" s="217" customFormat="1"/>
    <row r="7" spans="1:1" s="217" customFormat="1"/>
    <row r="8" spans="1:1" s="217" customFormat="1"/>
    <row r="9" spans="1:1" s="217" customFormat="1"/>
    <row r="10" spans="1:1" s="217" customFormat="1"/>
    <row r="11" spans="1:1" s="217" customFormat="1"/>
    <row r="12" spans="1:1" s="217" customFormat="1"/>
    <row r="13" spans="1:1" s="217" customFormat="1"/>
    <row r="14" spans="1:1" s="217" customFormat="1"/>
    <row r="15" spans="1:1" s="217" customFormat="1"/>
    <row r="16" spans="1:1" s="217" customFormat="1"/>
    <row r="17" s="217" customFormat="1"/>
    <row r="18" s="217" customFormat="1"/>
    <row r="19" s="217" customFormat="1"/>
    <row r="20" s="217" customFormat="1"/>
    <row r="21" s="217" customFormat="1"/>
    <row r="22" s="217" customFormat="1"/>
    <row r="23" s="217" customFormat="1"/>
    <row r="24" s="217" customFormat="1"/>
    <row r="25" s="217" customFormat="1"/>
    <row r="26" s="217" customFormat="1"/>
    <row r="27" s="217" customFormat="1"/>
    <row r="28" s="217" customFormat="1"/>
    <row r="29" s="217" customFormat="1"/>
    <row r="30" s="217" customFormat="1"/>
    <row r="31" s="217" customFormat="1"/>
    <row r="32" s="217" customFormat="1"/>
    <row r="33" s="217" customFormat="1"/>
    <row r="34" s="217" customFormat="1"/>
    <row r="35" s="217" customFormat="1"/>
    <row r="36" s="217" customFormat="1"/>
    <row r="37" s="217" customFormat="1"/>
    <row r="38" s="217" customFormat="1"/>
    <row r="39" s="217" customFormat="1"/>
    <row r="40" s="217" customFormat="1"/>
    <row r="41" s="217" customFormat="1"/>
    <row r="42" s="217" customFormat="1"/>
    <row r="43" s="217" customFormat="1"/>
    <row r="44" s="217" customFormat="1"/>
    <row r="45" s="217" customFormat="1"/>
    <row r="46" s="217" customFormat="1"/>
    <row r="47" s="217" customFormat="1"/>
    <row r="48" s="217" customFormat="1"/>
    <row r="49" s="217" customFormat="1"/>
    <row r="50" s="217" customFormat="1"/>
    <row r="51" s="217" customFormat="1"/>
    <row r="52" s="217" customFormat="1"/>
    <row r="53" s="217" customFormat="1"/>
    <row r="54" s="217" customFormat="1"/>
    <row r="55" s="217" customFormat="1"/>
    <row r="56" s="217" customFormat="1"/>
    <row r="57" s="217" customFormat="1"/>
    <row r="58" s="217" customFormat="1"/>
    <row r="59" s="217" customFormat="1"/>
    <row r="60" s="217" customFormat="1"/>
    <row r="61" s="217" customFormat="1"/>
    <row r="62" s="217" customFormat="1"/>
    <row r="63" s="217" customFormat="1"/>
  </sheetData>
  <sheetProtection algorithmName="SHA-512" hashValue="wP/Kwwin/y0ZeH8MZ+wYUfcT2zKtldmA42VwC23LSfC0VYiqp5gaQDXdHO2wwkRLZv2/lg+b3dEbN21xinXGVQ==" saltValue="EFXT1OVNoTy8t9+ELgqBEw==" spinCount="100000" sheet="1" objects="1" scenarios="1"/>
  <pageMargins left="0.7" right="0.7" top="0.75" bottom="0.75" header="0.3" footer="0.3"/>
  <pageSetup orientation="portrait" verticalDpi="0" r:id="rId1"/>
  <drawing r:id="rId2"/>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C25"/>
  <sheetViews>
    <sheetView showGridLines="0" tabSelected="1" workbookViewId="0">
      <selection activeCell="J17" sqref="J17"/>
    </sheetView>
  </sheetViews>
  <sheetFormatPr defaultColWidth="0" defaultRowHeight="15" customHeight="1" zeroHeight="1"/>
  <cols>
    <col min="1" max="1" width="4.140625" style="185" customWidth="1"/>
    <col min="2" max="2" width="110" style="184" customWidth="1"/>
    <col min="3" max="3" width="9.140625" style="185" customWidth="1"/>
    <col min="4" max="16384" width="9.140625" style="185" hidden="1"/>
  </cols>
  <sheetData>
    <row r="1" spans="2:3" ht="26.25">
      <c r="B1" s="187"/>
      <c r="C1" s="186"/>
    </row>
    <row r="2" spans="2:3" ht="39" customHeight="1">
      <c r="B2" s="186"/>
      <c r="C2" s="186"/>
    </row>
    <row r="3" spans="2:3" ht="5.25" customHeight="1">
      <c r="B3" s="188"/>
      <c r="C3" s="188"/>
    </row>
    <row r="4" spans="2:3">
      <c r="B4" s="189" t="s">
        <v>67</v>
      </c>
      <c r="C4" s="190"/>
    </row>
    <row r="5" spans="2:3" ht="38.25">
      <c r="B5" s="191" t="s">
        <v>78</v>
      </c>
      <c r="C5" s="192"/>
    </row>
    <row r="6" spans="2:3">
      <c r="B6" s="193"/>
      <c r="C6" s="192"/>
    </row>
    <row r="7" spans="2:3">
      <c r="B7" s="194" t="s">
        <v>68</v>
      </c>
      <c r="C7" s="195"/>
    </row>
    <row r="8" spans="2:3" ht="48" customHeight="1">
      <c r="B8" s="196" t="s">
        <v>69</v>
      </c>
      <c r="C8" s="197"/>
    </row>
    <row r="9" spans="2:3" ht="25.5" customHeight="1">
      <c r="B9" s="198"/>
      <c r="C9" s="199"/>
    </row>
    <row r="10" spans="2:3" ht="168.75" customHeight="1">
      <c r="B10" s="200" t="s">
        <v>70</v>
      </c>
      <c r="C10" s="199"/>
    </row>
    <row r="11" spans="2:3" ht="39.75" customHeight="1">
      <c r="B11" s="201" t="s">
        <v>71</v>
      </c>
      <c r="C11" s="202"/>
    </row>
    <row r="12" spans="2:3" ht="106.5" customHeight="1">
      <c r="B12" s="203" t="s">
        <v>72</v>
      </c>
      <c r="C12" s="202"/>
    </row>
    <row r="13" spans="2:3">
      <c r="B13" s="204" t="s">
        <v>73</v>
      </c>
      <c r="C13" s="202"/>
    </row>
    <row r="14" spans="2:3">
      <c r="B14" s="204"/>
      <c r="C14" s="202"/>
    </row>
    <row r="15" spans="2:3">
      <c r="B15" s="194" t="s">
        <v>74</v>
      </c>
      <c r="C15" s="195"/>
    </row>
    <row r="16" spans="2:3" ht="84.75" customHeight="1">
      <c r="B16" s="205" t="s">
        <v>75</v>
      </c>
      <c r="C16" s="202"/>
    </row>
    <row r="17" spans="2:3" ht="126.75" customHeight="1">
      <c r="B17" s="205" t="s">
        <v>76</v>
      </c>
      <c r="C17" s="202"/>
    </row>
    <row r="18" spans="2:3" ht="161.25" customHeight="1">
      <c r="B18" s="205" t="s">
        <v>77</v>
      </c>
      <c r="C18" s="206"/>
    </row>
    <row r="19" spans="2:3" ht="36" hidden="1" customHeight="1">
      <c r="B19" s="204"/>
      <c r="C19" s="202"/>
    </row>
    <row r="20" spans="2:3" hidden="1">
      <c r="B20" s="204"/>
      <c r="C20" s="202"/>
    </row>
    <row r="21" spans="2:3" hidden="1">
      <c r="B21" s="204"/>
      <c r="C21" s="202"/>
    </row>
    <row r="22" spans="2:3" hidden="1">
      <c r="B22" s="207"/>
      <c r="C22" s="208"/>
    </row>
    <row r="23" spans="2:3" hidden="1">
      <c r="B23" s="207"/>
      <c r="C23" s="208"/>
    </row>
    <row r="24" spans="2:3" ht="15" customHeight="1"/>
    <row r="25" spans="2:3" ht="15" customHeight="1"/>
  </sheetData>
  <sheetProtection password="D76C" sheet="1" objects="1" scenarios="1"/>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75"/>
  <sheetViews>
    <sheetView view="pageBreakPreview" zoomScale="60" zoomScaleNormal="80" zoomScalePageLayoutView="80" workbookViewId="0">
      <selection activeCell="I10" sqref="I10"/>
    </sheetView>
  </sheetViews>
  <sheetFormatPr defaultColWidth="0" defaultRowHeight="12.75" zeroHeight="1"/>
  <cols>
    <col min="1" max="1" width="9.140625" style="9" customWidth="1"/>
    <col min="2" max="2" width="12.28515625" style="5" customWidth="1"/>
    <col min="3" max="3" width="20.140625" style="6" customWidth="1"/>
    <col min="4" max="4" width="0" style="7" hidden="1"/>
    <col min="5" max="5" width="77.42578125" style="8" customWidth="1"/>
    <col min="6" max="6" width="54.42578125" style="9" hidden="1" customWidth="1"/>
    <col min="7" max="7" width="36.28515625" style="9" hidden="1" customWidth="1"/>
    <col min="8" max="8" width="9" style="6" customWidth="1"/>
    <col min="9" max="9" width="14.42578125" style="10" customWidth="1"/>
    <col min="10" max="10" width="14.42578125" style="9" customWidth="1"/>
    <col min="11" max="11" width="20.7109375" style="9" hidden="1" customWidth="1"/>
    <col min="12" max="16384" width="14.42578125" style="9" hidden="1"/>
  </cols>
  <sheetData>
    <row r="1" spans="2:9" ht="32.25" customHeight="1"/>
    <row r="2" spans="2:9" ht="26.25">
      <c r="B2" s="11"/>
      <c r="E2" s="12"/>
    </row>
    <row r="3" spans="2:9">
      <c r="B3" s="13"/>
      <c r="E3" s="214"/>
    </row>
    <row r="4" spans="2:9">
      <c r="B4" s="13"/>
      <c r="E4" s="214"/>
    </row>
    <row r="5" spans="2:9" ht="24.95" customHeight="1">
      <c r="B5" s="20" t="s">
        <v>110</v>
      </c>
      <c r="C5" s="218"/>
      <c r="E5" s="219"/>
    </row>
    <row r="6" spans="2:9">
      <c r="B6" s="13"/>
      <c r="E6" s="214"/>
    </row>
    <row r="7" spans="2:9" ht="20.25">
      <c r="B7" s="14" t="s">
        <v>18</v>
      </c>
      <c r="C7" s="9"/>
      <c r="H7" s="9"/>
    </row>
    <row r="8" spans="2:9" ht="3" customHeight="1">
      <c r="B8" s="15"/>
      <c r="C8" s="16"/>
      <c r="E8" s="17"/>
      <c r="F8" s="16"/>
      <c r="G8" s="16"/>
      <c r="H8" s="16"/>
      <c r="I8" s="18"/>
    </row>
    <row r="9" spans="2:9" ht="15.75">
      <c r="B9" s="19"/>
      <c r="C9" s="20" t="s">
        <v>1</v>
      </c>
      <c r="E9" s="21"/>
      <c r="H9" s="20"/>
      <c r="I9" s="22" t="s">
        <v>10</v>
      </c>
    </row>
    <row r="10" spans="2:9" ht="37.5" customHeight="1">
      <c r="B10" s="19"/>
      <c r="C10" s="6">
        <v>1</v>
      </c>
      <c r="E10" s="4" t="s">
        <v>100</v>
      </c>
      <c r="F10" s="24" t="s">
        <v>41</v>
      </c>
      <c r="G10" s="24"/>
      <c r="I10" s="3"/>
    </row>
    <row r="11" spans="2:9" ht="30" customHeight="1">
      <c r="B11" s="19"/>
      <c r="C11" s="6">
        <v>2</v>
      </c>
      <c r="E11" s="8" t="s">
        <v>101</v>
      </c>
      <c r="F11" s="25" t="s">
        <v>46</v>
      </c>
      <c r="G11" s="26"/>
      <c r="I11" s="3"/>
    </row>
    <row r="12" spans="2:9" ht="30" customHeight="1">
      <c r="B12" s="19"/>
      <c r="C12" s="27">
        <v>3</v>
      </c>
      <c r="E12" s="8" t="s">
        <v>79</v>
      </c>
      <c r="F12" s="25" t="s">
        <v>47</v>
      </c>
      <c r="G12" s="26"/>
      <c r="H12" s="27"/>
      <c r="I12" s="3"/>
    </row>
    <row r="13" spans="2:9">
      <c r="B13" s="19"/>
      <c r="F13" s="25" t="s">
        <v>42</v>
      </c>
    </row>
    <row r="14" spans="2:9" ht="15.75">
      <c r="B14" s="19"/>
      <c r="C14" s="28" t="s">
        <v>13</v>
      </c>
      <c r="F14" s="25" t="s">
        <v>42</v>
      </c>
      <c r="H14" s="28"/>
    </row>
    <row r="15" spans="2:9" ht="30" customHeight="1">
      <c r="B15" s="19"/>
      <c r="C15" s="27">
        <v>1</v>
      </c>
      <c r="E15" s="4" t="s">
        <v>102</v>
      </c>
      <c r="F15" s="24" t="s">
        <v>43</v>
      </c>
      <c r="G15" s="23"/>
      <c r="H15" s="27"/>
      <c r="I15" s="3"/>
    </row>
    <row r="16" spans="2:9" ht="30" customHeight="1">
      <c r="B16" s="19"/>
      <c r="C16" s="27">
        <v>2</v>
      </c>
      <c r="E16" s="4" t="s">
        <v>2</v>
      </c>
      <c r="F16" s="24" t="s">
        <v>48</v>
      </c>
      <c r="G16" s="23"/>
      <c r="H16" s="27"/>
      <c r="I16" s="3"/>
    </row>
    <row r="17" spans="2:9" ht="30" customHeight="1">
      <c r="B17" s="19"/>
      <c r="C17" s="27">
        <v>3</v>
      </c>
      <c r="E17" s="4" t="s">
        <v>93</v>
      </c>
      <c r="F17" s="24" t="s">
        <v>92</v>
      </c>
      <c r="G17" s="23"/>
      <c r="H17" s="27"/>
      <c r="I17" s="3"/>
    </row>
    <row r="18" spans="2:9" ht="30" customHeight="1">
      <c r="B18" s="19"/>
      <c r="C18" s="27">
        <v>4</v>
      </c>
      <c r="E18" s="4" t="s">
        <v>80</v>
      </c>
      <c r="F18" s="24" t="s">
        <v>49</v>
      </c>
      <c r="G18" s="23"/>
      <c r="H18" s="27"/>
      <c r="I18" s="3"/>
    </row>
    <row r="19" spans="2:9">
      <c r="B19" s="19"/>
      <c r="F19" s="25" t="s">
        <v>42</v>
      </c>
    </row>
    <row r="20" spans="2:9" ht="15.75">
      <c r="B20" s="19"/>
      <c r="C20" s="28" t="s">
        <v>14</v>
      </c>
      <c r="F20" s="25" t="s">
        <v>42</v>
      </c>
      <c r="H20" s="28"/>
    </row>
    <row r="21" spans="2:9" ht="30" customHeight="1">
      <c r="B21" s="19"/>
      <c r="C21" s="27">
        <v>1</v>
      </c>
      <c r="E21" s="4" t="s">
        <v>103</v>
      </c>
      <c r="F21" s="24" t="s">
        <v>44</v>
      </c>
      <c r="G21" s="23"/>
      <c r="H21" s="27"/>
      <c r="I21" s="3"/>
    </row>
    <row r="22" spans="2:9" ht="30" customHeight="1">
      <c r="B22" s="19"/>
      <c r="C22" s="27">
        <v>2</v>
      </c>
      <c r="E22" s="4" t="s">
        <v>81</v>
      </c>
      <c r="F22" s="24" t="s">
        <v>50</v>
      </c>
      <c r="G22" s="23"/>
      <c r="H22" s="27"/>
      <c r="I22" s="3"/>
    </row>
    <row r="23" spans="2:9" ht="39" customHeight="1">
      <c r="B23" s="19"/>
      <c r="C23" s="27">
        <v>3</v>
      </c>
      <c r="E23" s="4" t="s">
        <v>104</v>
      </c>
      <c r="F23" s="24" t="s">
        <v>51</v>
      </c>
      <c r="G23" s="23"/>
      <c r="H23" s="27"/>
      <c r="I23" s="3"/>
    </row>
    <row r="24" spans="2:9" ht="30" customHeight="1">
      <c r="B24" s="19"/>
      <c r="C24" s="27">
        <v>4</v>
      </c>
      <c r="E24" s="4" t="s">
        <v>105</v>
      </c>
      <c r="F24" s="24" t="s">
        <v>52</v>
      </c>
      <c r="G24" s="23"/>
      <c r="H24" s="27"/>
      <c r="I24" s="3"/>
    </row>
    <row r="25" spans="2:9" ht="12.75" customHeight="1">
      <c r="B25" s="19"/>
      <c r="C25" s="27"/>
      <c r="E25" s="4"/>
      <c r="F25" s="24"/>
      <c r="G25" s="23"/>
      <c r="H25" s="27"/>
      <c r="I25" s="29"/>
    </row>
    <row r="26" spans="2:9" ht="12.75" customHeight="1">
      <c r="B26" s="19"/>
      <c r="C26" s="27"/>
      <c r="E26" s="212" t="s">
        <v>109</v>
      </c>
      <c r="F26" s="24"/>
      <c r="G26" s="23"/>
      <c r="H26" s="27"/>
      <c r="I26" s="29"/>
    </row>
    <row r="27" spans="2:9" ht="75" customHeight="1">
      <c r="B27" s="19"/>
      <c r="C27" s="27"/>
      <c r="E27" s="216"/>
      <c r="F27" s="24"/>
      <c r="G27" s="23"/>
      <c r="H27" s="27"/>
      <c r="I27" s="29"/>
    </row>
    <row r="28" spans="2:9">
      <c r="B28" s="19"/>
      <c r="C28" s="27"/>
      <c r="E28" s="4"/>
      <c r="F28" s="23" t="s">
        <v>42</v>
      </c>
      <c r="G28" s="23"/>
      <c r="H28" s="27"/>
      <c r="I28" s="29"/>
    </row>
    <row r="29" spans="2:9" ht="20.25">
      <c r="B29" s="30" t="s">
        <v>19</v>
      </c>
      <c r="C29" s="9"/>
      <c r="F29" s="25" t="s">
        <v>42</v>
      </c>
      <c r="H29" s="9"/>
    </row>
    <row r="30" spans="2:9" ht="3" customHeight="1">
      <c r="B30" s="31"/>
      <c r="C30" s="32"/>
      <c r="E30" s="33"/>
      <c r="F30" s="34" t="s">
        <v>42</v>
      </c>
      <c r="G30" s="32"/>
      <c r="H30" s="32"/>
      <c r="I30" s="35"/>
    </row>
    <row r="31" spans="2:9" ht="15.75">
      <c r="B31" s="36"/>
      <c r="C31" s="37" t="s">
        <v>4</v>
      </c>
      <c r="F31" s="25" t="s">
        <v>42</v>
      </c>
      <c r="H31" s="37"/>
    </row>
    <row r="32" spans="2:9" ht="30" customHeight="1">
      <c r="B32" s="36"/>
      <c r="C32" s="27">
        <v>1</v>
      </c>
      <c r="E32" s="4" t="s">
        <v>82</v>
      </c>
      <c r="F32" s="24" t="s">
        <v>55</v>
      </c>
      <c r="G32" s="23"/>
      <c r="H32" s="27"/>
      <c r="I32" s="3"/>
    </row>
    <row r="33" spans="2:9" ht="30" customHeight="1">
      <c r="B33" s="36"/>
      <c r="C33" s="27">
        <v>2</v>
      </c>
      <c r="E33" s="4" t="s">
        <v>53</v>
      </c>
      <c r="F33" s="24" t="s">
        <v>54</v>
      </c>
      <c r="G33" s="23"/>
      <c r="H33" s="27"/>
      <c r="I33" s="3"/>
    </row>
    <row r="34" spans="2:9" ht="30" customHeight="1">
      <c r="B34" s="36"/>
      <c r="C34" s="27">
        <v>3</v>
      </c>
      <c r="E34" s="4" t="s">
        <v>106</v>
      </c>
      <c r="F34" s="24" t="s">
        <v>56</v>
      </c>
      <c r="G34" s="23"/>
      <c r="H34" s="27"/>
      <c r="I34" s="3"/>
    </row>
    <row r="35" spans="2:9">
      <c r="B35" s="36"/>
      <c r="F35" s="25" t="s">
        <v>42</v>
      </c>
    </row>
    <row r="36" spans="2:9" ht="15.75">
      <c r="B36" s="36"/>
      <c r="C36" s="37" t="s">
        <v>5</v>
      </c>
      <c r="F36" s="25" t="s">
        <v>42</v>
      </c>
      <c r="H36" s="37"/>
    </row>
    <row r="37" spans="2:9" ht="30" customHeight="1">
      <c r="B37" s="36"/>
      <c r="C37" s="27">
        <v>1</v>
      </c>
      <c r="E37" s="4" t="s">
        <v>83</v>
      </c>
      <c r="F37" s="24" t="s">
        <v>57</v>
      </c>
      <c r="G37" s="23"/>
      <c r="H37" s="27"/>
      <c r="I37" s="3"/>
    </row>
    <row r="38" spans="2:9" ht="25.5">
      <c r="B38" s="36"/>
      <c r="C38" s="27">
        <v>2</v>
      </c>
      <c r="E38" s="4" t="s">
        <v>84</v>
      </c>
      <c r="F38" s="24" t="s">
        <v>58</v>
      </c>
      <c r="G38" s="23"/>
      <c r="H38" s="27"/>
      <c r="I38" s="3"/>
    </row>
    <row r="39" spans="2:9" ht="30" customHeight="1">
      <c r="B39" s="36"/>
      <c r="C39" s="27">
        <v>3</v>
      </c>
      <c r="E39" s="4" t="s">
        <v>39</v>
      </c>
      <c r="F39" s="24" t="s">
        <v>59</v>
      </c>
      <c r="G39" s="23"/>
      <c r="H39" s="27"/>
      <c r="I39" s="3"/>
    </row>
    <row r="40" spans="2:9">
      <c r="B40" s="36"/>
      <c r="F40" s="25" t="s">
        <v>42</v>
      </c>
    </row>
    <row r="41" spans="2:9" ht="15.75">
      <c r="B41" s="36"/>
      <c r="C41" s="37" t="s">
        <v>6</v>
      </c>
      <c r="F41" s="25" t="s">
        <v>42</v>
      </c>
      <c r="H41" s="37"/>
    </row>
    <row r="42" spans="2:9" ht="30" customHeight="1">
      <c r="B42" s="36"/>
      <c r="C42" s="27">
        <v>1</v>
      </c>
      <c r="E42" s="4" t="s">
        <v>85</v>
      </c>
      <c r="F42" s="24" t="s">
        <v>60</v>
      </c>
      <c r="G42" s="23"/>
      <c r="H42" s="27"/>
      <c r="I42" s="3"/>
    </row>
    <row r="43" spans="2:9" ht="30" customHeight="1">
      <c r="B43" s="36"/>
      <c r="C43" s="27">
        <v>2</v>
      </c>
      <c r="E43" s="4" t="s">
        <v>40</v>
      </c>
      <c r="F43" s="24" t="s">
        <v>61</v>
      </c>
      <c r="G43" s="23"/>
      <c r="H43" s="27"/>
      <c r="I43" s="3"/>
    </row>
    <row r="44" spans="2:9" ht="30" customHeight="1">
      <c r="B44" s="36"/>
      <c r="C44" s="27">
        <v>3</v>
      </c>
      <c r="E44" s="4" t="s">
        <v>86</v>
      </c>
      <c r="F44" s="24" t="s">
        <v>62</v>
      </c>
      <c r="G44" s="23"/>
      <c r="H44" s="27"/>
      <c r="I44" s="3"/>
    </row>
    <row r="45" spans="2:9" ht="30" customHeight="1">
      <c r="B45" s="36"/>
      <c r="C45" s="27">
        <v>4</v>
      </c>
      <c r="E45" s="4" t="s">
        <v>88</v>
      </c>
      <c r="F45" s="24" t="s">
        <v>63</v>
      </c>
      <c r="G45" s="23"/>
      <c r="H45" s="27"/>
      <c r="I45" s="3"/>
    </row>
    <row r="46" spans="2:9" ht="21.75" customHeight="1">
      <c r="B46" s="36"/>
      <c r="C46" s="27">
        <v>5</v>
      </c>
      <c r="E46" s="211" t="s">
        <v>87</v>
      </c>
      <c r="F46" s="24" t="s">
        <v>94</v>
      </c>
      <c r="G46" s="23"/>
      <c r="H46" s="27"/>
      <c r="I46" s="3"/>
    </row>
    <row r="47" spans="2:9" ht="12.75" customHeight="1">
      <c r="B47" s="36"/>
      <c r="C47" s="27"/>
      <c r="E47" s="211"/>
      <c r="F47" s="24"/>
      <c r="G47" s="23"/>
      <c r="H47" s="27"/>
      <c r="I47" s="29"/>
    </row>
    <row r="48" spans="2:9" ht="12.75" customHeight="1">
      <c r="B48" s="36"/>
      <c r="C48" s="27"/>
      <c r="E48" s="213" t="s">
        <v>109</v>
      </c>
      <c r="F48" s="24"/>
      <c r="G48" s="23"/>
      <c r="H48" s="27"/>
      <c r="I48" s="29"/>
    </row>
    <row r="49" spans="2:9" ht="75" customHeight="1">
      <c r="B49" s="36"/>
      <c r="C49" s="27"/>
      <c r="E49" s="215"/>
      <c r="F49" s="24"/>
      <c r="G49" s="23"/>
      <c r="H49" s="27"/>
      <c r="I49" s="29"/>
    </row>
    <row r="50" spans="2:9" ht="27" customHeight="1">
      <c r="B50" s="38" t="s">
        <v>20</v>
      </c>
      <c r="C50" s="9"/>
      <c r="F50" s="25" t="s">
        <v>42</v>
      </c>
      <c r="H50" s="9"/>
    </row>
    <row r="51" spans="2:9" ht="3" customHeight="1">
      <c r="B51" s="39"/>
      <c r="C51" s="40"/>
      <c r="E51" s="41"/>
      <c r="F51" s="42" t="s">
        <v>42</v>
      </c>
      <c r="G51" s="40"/>
      <c r="H51" s="40"/>
      <c r="I51" s="43"/>
    </row>
    <row r="52" spans="2:9" ht="15.75">
      <c r="B52" s="44"/>
      <c r="C52" s="45" t="s">
        <v>7</v>
      </c>
      <c r="F52" s="25" t="s">
        <v>42</v>
      </c>
      <c r="H52" s="45"/>
    </row>
    <row r="53" spans="2:9" ht="30" customHeight="1">
      <c r="B53" s="44"/>
      <c r="C53" s="27">
        <v>1</v>
      </c>
      <c r="E53" s="4" t="s">
        <v>107</v>
      </c>
      <c r="F53" s="24" t="s">
        <v>97</v>
      </c>
      <c r="G53" s="23"/>
      <c r="H53" s="27"/>
      <c r="I53" s="3"/>
    </row>
    <row r="54" spans="2:9" ht="30" customHeight="1">
      <c r="B54" s="44"/>
      <c r="C54" s="27">
        <v>2</v>
      </c>
      <c r="E54" s="4" t="s">
        <v>108</v>
      </c>
      <c r="F54" s="24" t="s">
        <v>64</v>
      </c>
      <c r="G54" s="23"/>
      <c r="H54" s="27"/>
      <c r="I54" s="3"/>
    </row>
    <row r="55" spans="2:9" ht="30" customHeight="1">
      <c r="B55" s="44"/>
      <c r="C55" s="27">
        <v>3</v>
      </c>
      <c r="E55" s="4" t="s">
        <v>89</v>
      </c>
      <c r="F55" s="24" t="s">
        <v>95</v>
      </c>
      <c r="G55" s="23"/>
      <c r="H55" s="27"/>
      <c r="I55" s="3"/>
    </row>
    <row r="56" spans="2:9" ht="21" customHeight="1">
      <c r="B56" s="44"/>
      <c r="C56" s="27">
        <v>4</v>
      </c>
      <c r="E56" s="211" t="s">
        <v>96</v>
      </c>
      <c r="F56" s="24" t="s">
        <v>98</v>
      </c>
      <c r="G56" s="24"/>
      <c r="H56" s="27"/>
      <c r="I56" s="3"/>
    </row>
    <row r="57" spans="2:9">
      <c r="B57" s="44"/>
      <c r="F57" s="25" t="s">
        <v>42</v>
      </c>
    </row>
    <row r="58" spans="2:9" ht="15.75">
      <c r="B58" s="44"/>
      <c r="C58" s="45" t="s">
        <v>16</v>
      </c>
      <c r="F58" s="25" t="s">
        <v>42</v>
      </c>
      <c r="H58" s="45"/>
    </row>
    <row r="59" spans="2:9" ht="30" customHeight="1">
      <c r="B59" s="44"/>
      <c r="C59" s="27">
        <v>1</v>
      </c>
      <c r="E59" s="4" t="s">
        <v>12</v>
      </c>
      <c r="F59" s="24" t="s">
        <v>65</v>
      </c>
      <c r="G59" s="23"/>
      <c r="H59" s="27"/>
      <c r="I59" s="3"/>
    </row>
    <row r="60" spans="2:9" ht="30" customHeight="1">
      <c r="B60" s="44"/>
      <c r="C60" s="27">
        <v>2</v>
      </c>
      <c r="E60" s="4" t="s">
        <v>9</v>
      </c>
      <c r="F60" s="23" t="s">
        <v>45</v>
      </c>
      <c r="G60" s="23"/>
      <c r="H60" s="27"/>
      <c r="I60" s="3"/>
    </row>
    <row r="61" spans="2:9" ht="30" customHeight="1">
      <c r="B61" s="44"/>
      <c r="C61" s="27">
        <v>3</v>
      </c>
      <c r="E61" s="4" t="s">
        <v>90</v>
      </c>
      <c r="F61" s="24" t="s">
        <v>66</v>
      </c>
      <c r="G61" s="23"/>
      <c r="H61" s="27"/>
      <c r="I61" s="3"/>
    </row>
    <row r="62" spans="2:9" ht="30" customHeight="1">
      <c r="B62" s="44"/>
      <c r="C62" s="27">
        <v>4</v>
      </c>
      <c r="E62" s="4" t="s">
        <v>91</v>
      </c>
      <c r="F62" s="24" t="s">
        <v>99</v>
      </c>
      <c r="G62" s="23"/>
      <c r="H62" s="27"/>
      <c r="I62" s="3"/>
    </row>
    <row r="63" spans="2:9"/>
    <row r="64" spans="2:9" hidden="1"/>
    <row r="65" spans="5:9" hidden="1">
      <c r="I65" s="46">
        <f>COUNTIF(I10:I62,"&lt;&gt;")</f>
        <v>0</v>
      </c>
    </row>
    <row r="66" spans="5:9" hidden="1">
      <c r="I66" s="47"/>
    </row>
    <row r="67" spans="5:9" hidden="1">
      <c r="I67" s="47"/>
    </row>
    <row r="68" spans="5:9" hidden="1">
      <c r="I68" s="47"/>
    </row>
    <row r="69" spans="5:9" hidden="1">
      <c r="I69" s="47"/>
    </row>
    <row r="70" spans="5:9" hidden="1">
      <c r="I70" s="47"/>
    </row>
    <row r="71" spans="5:9" hidden="1">
      <c r="I71" s="47"/>
    </row>
    <row r="72" spans="5:9" hidden="1">
      <c r="I72" s="47"/>
    </row>
    <row r="73" spans="5:9">
      <c r="E73" s="213" t="s">
        <v>109</v>
      </c>
      <c r="I73" s="47"/>
    </row>
    <row r="74" spans="5:9" ht="75" customHeight="1">
      <c r="E74" s="215"/>
      <c r="I74" s="47"/>
    </row>
    <row r="75" spans="5:9"/>
  </sheetData>
  <sheetProtection algorithmName="SHA-512" hashValue="4vQZAjwItE/xUlSKoFmGjWp045UJLLqBX1VWAd8sPoA1/bRP/XFX3lI7LYL4rpDrg2QFoHprT9IwKJtl4Meb9Q==" saltValue="fuY7aMz2CRI2LwRiKAti8g==" spinCount="100000" sheet="1" objects="1" scenarios="1" selectLockedCells="1"/>
  <conditionalFormatting sqref="B2">
    <cfRule type="containsText" dxfId="6" priority="1" operator="containsText" text="FALSE">
      <formula>NOT(ISERROR(SEARCH("FALSE",B2)))</formula>
    </cfRule>
  </conditionalFormatting>
  <pageMargins left="0.7" right="0.7" top="0.75" bottom="0.75" header="0.3" footer="0.3"/>
  <pageSetup scale="58" fitToHeight="2" orientation="portrait" r:id="rId1"/>
  <rowBreaks count="1" manualBreakCount="1">
    <brk id="49" max="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Table!$B$3:$B$7</xm:f>
          </x14:formula1>
          <xm:sqref>I10:I12 I15:I18 I32:I34 I37:I39 I59:I62 I53:I56 I27 I21:I24 I42:I46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Y134"/>
  <sheetViews>
    <sheetView showRowColHeaders="0" zoomScaleNormal="100" workbookViewId="0">
      <pane ySplit="6" topLeftCell="A76" activePane="bottomLeft" state="frozen"/>
      <selection activeCell="J17" sqref="J17"/>
      <selection pane="bottomLeft" activeCell="G79" sqref="G79"/>
    </sheetView>
  </sheetViews>
  <sheetFormatPr defaultColWidth="0" defaultRowHeight="15.75" customHeight="1" zeroHeight="1"/>
  <cols>
    <col min="1" max="1" width="7.42578125" style="48" customWidth="1"/>
    <col min="2" max="2" width="1.140625" style="175" customWidth="1"/>
    <col min="3" max="3" width="1.140625" style="49" customWidth="1"/>
    <col min="4" max="4" width="10.7109375" style="49" customWidth="1"/>
    <col min="5" max="5" width="66.140625" style="49" customWidth="1"/>
    <col min="6" max="6" width="6.85546875" style="49" customWidth="1"/>
    <col min="7" max="7" width="13.42578125" style="49" customWidth="1"/>
    <col min="8" max="8" width="1.140625" style="49" customWidth="1"/>
    <col min="9" max="10" width="1.42578125" style="49" customWidth="1"/>
    <col min="11" max="11" width="7.140625" style="49" customWidth="1"/>
    <col min="12" max="12" width="51.85546875" style="49" hidden="1" customWidth="1"/>
    <col min="13" max="13" width="10.42578125" style="49" hidden="1" customWidth="1"/>
    <col min="14" max="14" width="14.42578125" style="49" hidden="1" customWidth="1"/>
    <col min="15" max="15" width="1.42578125" style="49" hidden="1" customWidth="1"/>
    <col min="16" max="16" width="1.28515625" style="49" hidden="1" customWidth="1"/>
    <col min="17" max="17" width="1.85546875" style="49" hidden="1" customWidth="1"/>
    <col min="18" max="18" width="12.140625" style="49" hidden="1" customWidth="1"/>
    <col min="19" max="19" width="49.28515625" style="49" hidden="1" customWidth="1"/>
    <col min="20" max="20" width="9.7109375" style="49" hidden="1" customWidth="1"/>
    <col min="21" max="21" width="14.42578125" style="49" hidden="1" customWidth="1"/>
    <col min="22" max="22" width="1.42578125" style="49" hidden="1" customWidth="1"/>
    <col min="23" max="23" width="1.28515625" style="49" hidden="1" customWidth="1"/>
    <col min="24" max="24" width="14.42578125" style="49" hidden="1" customWidth="1"/>
    <col min="25" max="25" width="0" style="49" hidden="1" customWidth="1"/>
    <col min="26" max="16384" width="14.42578125" style="49" hidden="1"/>
  </cols>
  <sheetData>
    <row r="1" spans="1:13" ht="15" customHeight="1">
      <c r="B1" s="49"/>
      <c r="K1" s="50"/>
      <c r="L1" s="51" t="s">
        <v>11</v>
      </c>
      <c r="M1" s="52" t="b">
        <f>IF(Table!T2&gt;=Table!T8,Table!S2,IF(SUM(Table!T2:T3)&gt;=Table!T8,Table!S3,IF(SUM(Table!T2:T4)&gt;=Table!T8,Table!S4)))</f>
        <v>0</v>
      </c>
    </row>
    <row r="2" spans="1:13" ht="58.5" customHeight="1">
      <c r="B2" s="53"/>
      <c r="D2" s="221"/>
      <c r="E2" s="221"/>
      <c r="M2" s="51"/>
    </row>
    <row r="3" spans="1:13" s="34" customFormat="1" ht="7.5" customHeight="1">
      <c r="A3" s="54"/>
      <c r="K3" s="55"/>
      <c r="M3" s="56"/>
    </row>
    <row r="4" spans="1:13" ht="7.5" customHeight="1" thickBot="1">
      <c r="B4" s="49"/>
      <c r="K4" s="57"/>
      <c r="M4" s="51"/>
    </row>
    <row r="5" spans="1:13" ht="29.25" customHeight="1" thickBot="1">
      <c r="B5" s="49"/>
      <c r="D5" s="58" t="s">
        <v>17</v>
      </c>
      <c r="F5" s="59"/>
      <c r="G5" s="60" t="str">
        <f>IF(Questionnaire!I65=30,Table!P11,"")</f>
        <v/>
      </c>
      <c r="L5" s="51"/>
      <c r="M5" s="51"/>
    </row>
    <row r="6" spans="1:13" ht="72" customHeight="1">
      <c r="B6" s="49"/>
      <c r="D6" s="220" t="str">
        <f>IF(G5&lt;2,Table!D3,IF(AND(G5&gt;=2,G5&lt;3.5),Table!D4,IF(AND(G5&gt;=3.5,G5&lt;4.5),Table!D5,IF(AND(G5&gt;=4.5,G5&lt;=5),Table!D6,"Scoring Not Complete"))))</f>
        <v>Scoring Not Complete</v>
      </c>
      <c r="E6" s="220"/>
      <c r="F6" s="220"/>
      <c r="G6" s="220"/>
      <c r="H6" s="209"/>
      <c r="I6" s="209"/>
      <c r="J6" s="209"/>
      <c r="K6" s="209"/>
      <c r="L6" s="51"/>
      <c r="M6" s="51"/>
    </row>
    <row r="7" spans="1:13" ht="15.75" customHeight="1">
      <c r="B7" s="49"/>
      <c r="K7" s="50"/>
      <c r="L7" s="51"/>
      <c r="M7" s="51"/>
    </row>
    <row r="8" spans="1:13" ht="15.75" customHeight="1">
      <c r="B8" s="49"/>
      <c r="E8" s="61"/>
      <c r="F8" s="61"/>
      <c r="G8" s="61"/>
    </row>
    <row r="9" spans="1:13" ht="39" customHeight="1">
      <c r="B9" s="49"/>
      <c r="C9" s="62" t="s">
        <v>0</v>
      </c>
      <c r="E9" s="61"/>
      <c r="F9" s="61"/>
      <c r="G9" s="61"/>
    </row>
    <row r="10" spans="1:13" ht="5.25" customHeight="1">
      <c r="A10" s="63"/>
      <c r="B10" s="64"/>
      <c r="C10" s="65"/>
      <c r="D10" s="66"/>
      <c r="E10" s="67"/>
      <c r="F10" s="68"/>
      <c r="G10" s="68"/>
      <c r="H10" s="69"/>
    </row>
    <row r="11" spans="1:13" ht="5.25" customHeight="1" thickBot="1">
      <c r="A11" s="63"/>
      <c r="B11" s="70"/>
      <c r="C11" s="71"/>
      <c r="D11" s="72"/>
      <c r="E11" s="73"/>
      <c r="F11" s="74"/>
      <c r="G11" s="74"/>
      <c r="H11" s="75"/>
    </row>
    <row r="12" spans="1:13" s="84" customFormat="1" ht="16.5" thickBot="1">
      <c r="A12" s="63"/>
      <c r="B12" s="76"/>
      <c r="C12" s="77"/>
      <c r="D12" s="78" t="str">
        <f>Questionnaire!C9</f>
        <v>Assess Needs, Goals &amp; Expecations</v>
      </c>
      <c r="E12" s="79"/>
      <c r="F12" s="80" t="s">
        <v>10</v>
      </c>
      <c r="G12" s="81" t="e">
        <f>AVERAGE(Questionnaire!I10:I12)</f>
        <v>#DIV/0!</v>
      </c>
      <c r="H12" s="82"/>
      <c r="I12" s="83"/>
    </row>
    <row r="13" spans="1:13" ht="12.75">
      <c r="A13" s="63"/>
      <c r="B13" s="70"/>
      <c r="C13" s="71"/>
      <c r="D13" s="72"/>
      <c r="E13" s="85" t="s">
        <v>15</v>
      </c>
      <c r="F13" s="71"/>
      <c r="G13" s="71"/>
      <c r="H13" s="75"/>
    </row>
    <row r="14" spans="1:13" ht="6.75" customHeight="1">
      <c r="A14" s="63"/>
      <c r="B14" s="70"/>
      <c r="C14" s="71"/>
      <c r="D14" s="72"/>
      <c r="E14" s="85"/>
      <c r="F14" s="71"/>
      <c r="G14" s="71"/>
      <c r="H14" s="75"/>
    </row>
    <row r="15" spans="1:13" s="93" customFormat="1" ht="30" customHeight="1">
      <c r="A15" s="63"/>
      <c r="B15" s="86"/>
      <c r="C15" s="87"/>
      <c r="D15" s="88"/>
      <c r="E15" s="89" t="str">
        <f>IF(Questionnaire!I10&lt;=$M$1,Questionnaire!F10,IF(Questionnaire!I11&lt;=$M$1,Questionnaire!F11,IF(Questionnaire!I12&lt;=$M$1,Questionnaire!F12,"")))</f>
        <v>•  Access and collaborate with manufacturer stakeholders beyond the first/second line sales managers</v>
      </c>
      <c r="F15" s="90"/>
      <c r="G15" s="90"/>
      <c r="H15" s="91"/>
      <c r="I15" s="92"/>
    </row>
    <row r="16" spans="1:13" s="93" customFormat="1" ht="30" customHeight="1">
      <c r="A16" s="63"/>
      <c r="B16" s="86"/>
      <c r="C16" s="87"/>
      <c r="D16" s="88"/>
      <c r="E16" s="89" t="str">
        <f>IF(E15=Questionnaire!F10,IF(Questionnaire!I11&lt;=$M$1,Questionnaire!F11,IF(Questionnaire!I12&lt;=$M$1,Questionnaire!F12,IF(E15=Questionnaire!F12,IF(Questionnaire!I12&lt;=$M$1,Questionnaire!F12,"")))))</f>
        <v>•  Establish and define internal processes and coordinate your strategy with your primary point of contact</v>
      </c>
      <c r="F16" s="90"/>
      <c r="G16" s="90"/>
      <c r="H16" s="91"/>
      <c r="I16" s="92"/>
    </row>
    <row r="17" spans="1:24" s="93" customFormat="1" ht="30" customHeight="1">
      <c r="A17" s="63"/>
      <c r="B17" s="86"/>
      <c r="C17" s="87"/>
      <c r="D17" s="88"/>
      <c r="E17" s="88" t="str">
        <f>IF(E16=Questionnaire!F11,IF(Questionnaire!I12&lt;=$M$1,Questionnaire!F12))</f>
        <v>•  Set a meeting to confirm understanding of what the manufacturer needs from your organization</v>
      </c>
      <c r="F17" s="94"/>
      <c r="G17" s="94"/>
      <c r="H17" s="95"/>
    </row>
    <row r="18" spans="1:24" s="93" customFormat="1" ht="12.75">
      <c r="A18" s="63"/>
      <c r="B18" s="86"/>
      <c r="C18" s="87"/>
      <c r="D18" s="87"/>
      <c r="E18" s="87"/>
      <c r="F18" s="87"/>
      <c r="G18" s="87"/>
      <c r="H18" s="95"/>
    </row>
    <row r="19" spans="1:24" ht="13.5" thickBot="1">
      <c r="B19" s="70"/>
      <c r="C19" s="71"/>
      <c r="D19" s="71"/>
      <c r="E19" s="71"/>
      <c r="F19" s="71"/>
      <c r="G19" s="71"/>
      <c r="H19" s="75"/>
    </row>
    <row r="20" spans="1:24" ht="16.5" thickBot="1">
      <c r="B20" s="70"/>
      <c r="C20" s="77"/>
      <c r="D20" s="78" t="str">
        <f>Questionnaire!C14</f>
        <v xml:space="preserve">Develop &amp; Align Market Growth Strategy </v>
      </c>
      <c r="E20" s="96"/>
      <c r="F20" s="80" t="s">
        <v>10</v>
      </c>
      <c r="G20" s="81" t="e">
        <f>AVERAGE(Questionnaire!I15:I18)</f>
        <v>#DIV/0!</v>
      </c>
      <c r="H20" s="82"/>
      <c r="I20" s="84"/>
    </row>
    <row r="21" spans="1:24" s="84" customFormat="1" ht="15.75" customHeight="1">
      <c r="A21" s="97"/>
      <c r="B21" s="76"/>
      <c r="C21" s="71"/>
      <c r="D21" s="72"/>
      <c r="E21" s="85" t="s">
        <v>15</v>
      </c>
      <c r="F21" s="71"/>
      <c r="G21" s="71"/>
      <c r="H21" s="75"/>
      <c r="I21" s="49"/>
    </row>
    <row r="22" spans="1:24" s="84" customFormat="1" ht="15.75" customHeight="1">
      <c r="A22" s="97"/>
      <c r="B22" s="76"/>
      <c r="C22" s="71"/>
      <c r="D22" s="72"/>
      <c r="E22" s="72"/>
      <c r="F22" s="71"/>
      <c r="G22" s="71"/>
      <c r="H22" s="75"/>
      <c r="I22" s="49"/>
    </row>
    <row r="23" spans="1:24" s="102" customFormat="1" ht="30" customHeight="1">
      <c r="A23" s="98"/>
      <c r="B23" s="99"/>
      <c r="C23" s="89"/>
      <c r="D23" s="88"/>
      <c r="E23" s="88" t="str">
        <f>IF(Questionnaire!I15&lt;=$M$1,Questionnaire!F15,IF(Questionnaire!I16&lt;=$M$1,Questionnaire!F16,IF(Questionnaire!I17&lt;=$M$1,Questionnaire!F17,IF(Questionnaire!I18&lt;=$M$1,Questionnaire!F18))))</f>
        <v>•  Proactively develop a data-driven strategy</v>
      </c>
      <c r="F23" s="89"/>
      <c r="G23" s="89"/>
      <c r="H23" s="100"/>
      <c r="I23" s="101"/>
    </row>
    <row r="24" spans="1:24" s="101" customFormat="1" ht="30" customHeight="1">
      <c r="A24" s="103"/>
      <c r="B24" s="104"/>
      <c r="C24" s="89"/>
      <c r="D24" s="88"/>
      <c r="E24" s="88" t="str">
        <f>IF(E23=Questionnaire!F15,IF(Questionnaire!I16&lt;=$M$1,Questionnaire!F16,IF(Questionnaire!I17&lt;=$M$1,Questionnaire!F17,IF(Questionnaire!I18&lt;=$M$1,Questionnaire!F18))),IF(E23=Questionnaire!F16,IF(Questionnaire!I17&lt;=$M$1,Questionnaire!F17,IF(Questionnaire!I18&lt;=$M$1,Questionnaire!F18,"")),IF(E23=Questionnaire!F17,IF(Questionnaire!I18&lt;=$M$1,Questionnaire!F18,""))))</f>
        <v>•  Prepare for and coordinate joint planning session with the manufacturer</v>
      </c>
      <c r="F24" s="89"/>
      <c r="G24" s="89"/>
      <c r="H24" s="100"/>
    </row>
    <row r="25" spans="1:24" s="101" customFormat="1" ht="30" customHeight="1">
      <c r="A25" s="103"/>
      <c r="B25" s="104"/>
      <c r="C25" s="89"/>
      <c r="D25" s="89"/>
      <c r="E25" s="88" t="str">
        <f>IF(E24=Questionnaire!F16,IF(Questionnaire!I17&lt;=$M$1,Questionnaire!F17,IF(Questionnaire!I18&lt;=$M$1,Questionnaire!F18,"")),IF(E24=Questionnaire!F17,IF(Questionnaire!I18&lt;=$M$1,Questionnaire!F18,"")))</f>
        <v>•  Propose and execute an action plan to ensure that you and the manufacturer can fully support joint planning actions</v>
      </c>
      <c r="F25" s="89"/>
      <c r="G25" s="89"/>
      <c r="H25" s="100"/>
    </row>
    <row r="26" spans="1:24" s="101" customFormat="1" ht="30" customHeight="1">
      <c r="A26" s="103"/>
      <c r="B26" s="104"/>
      <c r="C26" s="89"/>
      <c r="D26" s="89"/>
      <c r="E26" s="89" t="str">
        <f>IF(E25=Questionnaire!F17,IF(Questionnaire!I18&lt;=$M$1,Questionnaire!F18,""))</f>
        <v>•  Measure your progress toward strategic goals and share progress with the manufacturer.  Schedule strategy review meeting if necessary</v>
      </c>
      <c r="F26" s="89"/>
      <c r="G26" s="89"/>
      <c r="H26" s="100"/>
    </row>
    <row r="27" spans="1:24" ht="4.5" customHeight="1">
      <c r="B27" s="70"/>
      <c r="C27" s="48"/>
      <c r="D27" s="71"/>
      <c r="E27" s="71"/>
      <c r="F27" s="71"/>
      <c r="G27" s="71"/>
      <c r="H27" s="105"/>
    </row>
    <row r="28" spans="1:24" ht="19.5" customHeight="1" thickBot="1">
      <c r="B28" s="70"/>
      <c r="C28" s="71"/>
      <c r="D28" s="71"/>
      <c r="E28" s="71"/>
      <c r="F28" s="71"/>
      <c r="G28" s="71"/>
      <c r="H28" s="75"/>
      <c r="X28" s="48"/>
    </row>
    <row r="29" spans="1:24" ht="16.5" thickBot="1">
      <c r="B29" s="70"/>
      <c r="C29" s="77"/>
      <c r="D29" s="78" t="str">
        <f>Questionnaire!C20</f>
        <v>Develop &amp; Align Firm Viability Strategy</v>
      </c>
      <c r="E29" s="79"/>
      <c r="F29" s="106" t="s">
        <v>10</v>
      </c>
      <c r="G29" s="107" t="e">
        <f>AVERAGE(Questionnaire!I21:I24)</f>
        <v>#DIV/0!</v>
      </c>
      <c r="H29" s="108"/>
      <c r="I29" s="84"/>
      <c r="X29" s="48"/>
    </row>
    <row r="30" spans="1:24" ht="15.75" customHeight="1">
      <c r="B30" s="70"/>
      <c r="C30" s="72"/>
      <c r="D30" s="71"/>
      <c r="E30" s="85" t="s">
        <v>15</v>
      </c>
      <c r="F30" s="85"/>
      <c r="G30" s="71"/>
      <c r="H30" s="75"/>
      <c r="X30" s="48"/>
    </row>
    <row r="31" spans="1:24" s="84" customFormat="1" ht="15.75" customHeight="1">
      <c r="A31" s="97"/>
      <c r="B31" s="76"/>
      <c r="C31" s="72"/>
      <c r="D31" s="71"/>
      <c r="E31" s="72"/>
      <c r="F31" s="72"/>
      <c r="G31" s="71"/>
      <c r="H31" s="75"/>
      <c r="I31" s="49"/>
      <c r="X31" s="97"/>
    </row>
    <row r="32" spans="1:24" s="102" customFormat="1" ht="30" customHeight="1">
      <c r="A32" s="98"/>
      <c r="B32" s="99"/>
      <c r="C32" s="109"/>
      <c r="D32" s="89"/>
      <c r="E32" s="88" t="str">
        <f>IF(Questionnaire!I21&lt;=$M$1,Questionnaire!F21,IF(Questionnaire!I22&lt;=$M$1,Questionnaire!F22,IF(Questionnaire!I23&lt;=$M$1,Questionnaire!F23,IF(Questionnaire!I24&lt;=$M$1,Questionnaire!F24))))</f>
        <v>•  Develop a formal succession plan (e.g., timeline, identified successor, key milestones) &amp; communicate with manufacturer</v>
      </c>
      <c r="F32" s="88"/>
      <c r="G32" s="89"/>
      <c r="H32" s="100"/>
      <c r="I32" s="101"/>
      <c r="X32" s="98"/>
    </row>
    <row r="33" spans="1:24" s="112" customFormat="1" ht="30" customHeight="1">
      <c r="A33" s="110"/>
      <c r="B33" s="111"/>
      <c r="C33" s="109"/>
      <c r="D33" s="89"/>
      <c r="E33" s="88" t="str">
        <f>IF(E32=Questionnaire!F21,IF(Questionnaire!I22&lt;=$M$1,Questionnaire!F22,IF(Questionnaire!I23&lt;=$M$1,Questionnaire!F23,IF(Questionnaire!I24&lt;=$M$1,Questionnaire!F24))),IF(E32=Questionnaire!F22,IF(Questionnaire!I23&lt;=$M$1,Questionnaire!F23,IF(Questionnaire!I24&lt;=$M$1,Questionnaire!F24,"")),IF(E32=Questionnaire!F23,IF(Questionnaire!I24&lt;=$M$1,Questionnaire!F24,""))))</f>
        <v>•  Develop and disseminate targeted objectives as part of an ongoing talent development process</v>
      </c>
      <c r="F33" s="88"/>
      <c r="G33" s="89"/>
      <c r="H33" s="100"/>
      <c r="I33" s="101"/>
      <c r="X33" s="110"/>
    </row>
    <row r="34" spans="1:24" s="112" customFormat="1" ht="30" customHeight="1">
      <c r="A34" s="110"/>
      <c r="B34" s="111"/>
      <c r="C34" s="113"/>
      <c r="D34" s="89"/>
      <c r="E34" s="88" t="str">
        <f>IF(E33=Questionnaire!F22,IF(Questionnaire!I23&lt;=$M$1,Questionnaire!F23,IF(Questionnaire!I24&lt;=$M$1,Questionnaire!F24,"")),IF(E33=Questionnaire!F23,IF(Questionnaire!I24&lt;=$M$1,Questionnaire!F24,"")))</f>
        <v>•  Provide direction to your sellers on where they should be spending their time</v>
      </c>
      <c r="F34" s="88"/>
      <c r="G34" s="89"/>
      <c r="H34" s="100"/>
      <c r="I34" s="101"/>
      <c r="X34" s="110"/>
    </row>
    <row r="35" spans="1:24" s="112" customFormat="1" ht="30" customHeight="1">
      <c r="A35" s="110"/>
      <c r="B35" s="111"/>
      <c r="C35" s="109"/>
      <c r="D35" s="114"/>
      <c r="E35" s="89" t="str">
        <f>IF(E34=Questionnaire!F23,IF(Questionnaire!I24&lt;=$M$1,Questionnaire!F24,""))</f>
        <v>•  Schedule time to review/refine long-term business plan (3-5 year) annually or semi-annually</v>
      </c>
      <c r="F35" s="89"/>
      <c r="G35" s="89"/>
      <c r="H35" s="100"/>
      <c r="I35" s="101"/>
      <c r="X35" s="110"/>
    </row>
    <row r="36" spans="1:24" s="119" customFormat="1" ht="30" customHeight="1">
      <c r="A36" s="115"/>
      <c r="B36" s="116"/>
      <c r="C36" s="117"/>
      <c r="D36" s="117"/>
      <c r="E36" s="117"/>
      <c r="F36" s="117"/>
      <c r="G36" s="117"/>
      <c r="H36" s="118"/>
      <c r="I36" s="49"/>
      <c r="X36" s="115"/>
    </row>
    <row r="37" spans="1:24" s="119" customFormat="1" ht="30" customHeight="1">
      <c r="A37" s="115"/>
      <c r="B37" s="120"/>
      <c r="C37" s="49"/>
      <c r="D37" s="49"/>
      <c r="E37" s="49"/>
      <c r="F37" s="49"/>
      <c r="G37" s="49"/>
      <c r="H37" s="49"/>
      <c r="I37" s="49"/>
      <c r="X37" s="115"/>
    </row>
    <row r="38" spans="1:24" ht="30">
      <c r="B38" s="49"/>
      <c r="C38" s="121" t="s">
        <v>3</v>
      </c>
      <c r="D38" s="122"/>
      <c r="E38" s="61"/>
      <c r="F38" s="61"/>
      <c r="G38" s="61"/>
      <c r="X38" s="48"/>
    </row>
    <row r="39" spans="1:24" ht="7.5" customHeight="1">
      <c r="B39" s="123"/>
      <c r="C39" s="124"/>
      <c r="D39" s="125"/>
      <c r="E39" s="126"/>
      <c r="F39" s="127"/>
      <c r="G39" s="127"/>
      <c r="H39" s="128"/>
      <c r="Q39" s="48"/>
      <c r="R39" s="48"/>
      <c r="S39" s="48"/>
      <c r="T39" s="48"/>
      <c r="U39" s="48"/>
      <c r="V39" s="48"/>
      <c r="W39" s="48"/>
      <c r="X39" s="48"/>
    </row>
    <row r="40" spans="1:24" ht="7.5" customHeight="1" thickBot="1">
      <c r="B40" s="129"/>
      <c r="C40" s="71"/>
      <c r="D40" s="72"/>
      <c r="E40" s="73"/>
      <c r="F40" s="74"/>
      <c r="G40" s="74"/>
      <c r="H40" s="130"/>
      <c r="Q40" s="48"/>
      <c r="R40" s="48"/>
      <c r="S40" s="48"/>
      <c r="T40" s="48"/>
      <c r="U40" s="48"/>
      <c r="V40" s="48"/>
      <c r="W40" s="48"/>
      <c r="X40" s="48"/>
    </row>
    <row r="41" spans="1:24" ht="15.75" customHeight="1" thickBot="1">
      <c r="B41" s="131"/>
      <c r="C41" s="71"/>
      <c r="D41" s="132" t="str">
        <f>Questionnaire!C31</f>
        <v>Streamline Information &amp; Data Exchange</v>
      </c>
      <c r="E41" s="133"/>
      <c r="F41" s="80" t="s">
        <v>10</v>
      </c>
      <c r="G41" s="107" t="e">
        <f>AVERAGE(Questionnaire!I32:I34)</f>
        <v>#DIV/0!</v>
      </c>
      <c r="H41" s="134"/>
      <c r="Q41" s="48"/>
      <c r="R41" s="48"/>
      <c r="S41" s="48"/>
      <c r="T41" s="48"/>
      <c r="U41" s="48"/>
      <c r="V41" s="48"/>
      <c r="W41" s="48"/>
      <c r="X41" s="48"/>
    </row>
    <row r="42" spans="1:24" ht="15.75" customHeight="1">
      <c r="B42" s="131"/>
      <c r="C42" s="71"/>
      <c r="D42" s="135"/>
      <c r="E42" s="85" t="s">
        <v>15</v>
      </c>
      <c r="F42" s="77"/>
      <c r="G42" s="77"/>
      <c r="H42" s="134"/>
      <c r="Q42" s="48"/>
      <c r="R42" s="48"/>
      <c r="S42" s="48"/>
      <c r="T42" s="48"/>
      <c r="U42" s="48"/>
      <c r="V42" s="48"/>
      <c r="W42" s="48"/>
      <c r="X42" s="48"/>
    </row>
    <row r="43" spans="1:24" ht="15.75" customHeight="1">
      <c r="B43" s="131"/>
      <c r="C43" s="71"/>
      <c r="D43" s="71"/>
      <c r="E43" s="71"/>
      <c r="F43" s="71"/>
      <c r="G43" s="71"/>
      <c r="H43" s="130"/>
      <c r="I43" s="61"/>
      <c r="Q43" s="48"/>
      <c r="R43" s="48"/>
      <c r="S43" s="48"/>
      <c r="T43" s="48"/>
      <c r="U43" s="48"/>
      <c r="V43" s="48"/>
      <c r="W43" s="48"/>
      <c r="X43" s="48"/>
    </row>
    <row r="44" spans="1:24" ht="30" customHeight="1">
      <c r="B44" s="131"/>
      <c r="C44" s="71"/>
      <c r="D44" s="94"/>
      <c r="E44" s="89" t="str">
        <f>IF(Questionnaire!I32&lt;=$M$1,Questionnaire!F32,IF(Questionnaire!I33&lt;=$M$1,Questionnaire!F33,IF(Questionnaire!I34&lt;=$M$1,Questionnaire!F34,"")))</f>
        <v xml:space="preserve">•  Review key business management needs to assess, confirm, and implement appropriate CRM tool and usage </v>
      </c>
      <c r="F44" s="87"/>
      <c r="G44" s="87"/>
      <c r="H44" s="136"/>
      <c r="I44" s="61"/>
    </row>
    <row r="45" spans="1:24" ht="30" customHeight="1">
      <c r="B45" s="131"/>
      <c r="C45" s="71"/>
      <c r="D45" s="94"/>
      <c r="E45" s="89" t="str">
        <f>IF(E44=Questionnaire!F32,IF(Questionnaire!I33&lt;=$M$1,Questionnaire!F33,IF(Questionnaire!I34&lt;=$M$1,Questionnaire!F34,IF(Output!E44=Questionnaire!F33,IF(Questionnaire!I34&lt;=$M$1,Questionnaire!F34,"")))))</f>
        <v>•  Review technology available from the manufacturer to help your team be more effective</v>
      </c>
      <c r="F45" s="87"/>
      <c r="G45" s="87"/>
      <c r="H45" s="136"/>
      <c r="I45" s="61"/>
    </row>
    <row r="46" spans="1:24" ht="30" customHeight="1">
      <c r="B46" s="131"/>
      <c r="C46" s="71"/>
      <c r="D46" s="87"/>
      <c r="E46" s="88" t="str">
        <f>IF(E45=Questionnaire!F33,IF(Questionnaire!I34&lt;=$M$1,Questionnaire!F34))</f>
        <v>•  Build the appropriate data analysis capabilities to better understand business trends and areas of opportunity</v>
      </c>
      <c r="F46" s="87"/>
      <c r="G46" s="87"/>
      <c r="H46" s="136"/>
      <c r="I46" s="61"/>
    </row>
    <row r="47" spans="1:24" ht="15.75" customHeight="1">
      <c r="B47" s="131"/>
      <c r="C47" s="71"/>
      <c r="D47" s="87"/>
      <c r="E47" s="87"/>
      <c r="F47" s="87"/>
      <c r="G47" s="87"/>
      <c r="H47" s="137"/>
      <c r="I47" s="61"/>
    </row>
    <row r="48" spans="1:24" ht="15.75" customHeight="1">
      <c r="B48" s="131"/>
      <c r="C48" s="71"/>
      <c r="D48" s="71"/>
      <c r="E48" s="71"/>
      <c r="F48" s="71"/>
      <c r="G48" s="71"/>
      <c r="H48" s="138"/>
    </row>
    <row r="49" spans="1:9" ht="13.5" thickBot="1">
      <c r="B49" s="131"/>
      <c r="C49" s="71"/>
      <c r="D49" s="71"/>
      <c r="E49" s="71"/>
      <c r="F49" s="71"/>
      <c r="G49" s="71"/>
      <c r="H49" s="130"/>
    </row>
    <row r="50" spans="1:9" ht="16.5" thickBot="1">
      <c r="B50" s="131"/>
      <c r="C50" s="71"/>
      <c r="D50" s="132" t="str">
        <f>Questionnaire!C36</f>
        <v>Leverage Training Tools &amp; Resources</v>
      </c>
      <c r="E50" s="133"/>
      <c r="F50" s="80" t="s">
        <v>10</v>
      </c>
      <c r="G50" s="107" t="e">
        <f>AVERAGE(Questionnaire!I37:I39)</f>
        <v>#DIV/0!</v>
      </c>
      <c r="H50" s="139"/>
      <c r="I50" s="61"/>
    </row>
    <row r="51" spans="1:9">
      <c r="B51" s="131"/>
      <c r="C51" s="71"/>
      <c r="D51" s="135"/>
      <c r="E51" s="85" t="s">
        <v>15</v>
      </c>
      <c r="F51" s="77"/>
      <c r="G51" s="77"/>
      <c r="H51" s="139"/>
      <c r="I51" s="61"/>
    </row>
    <row r="52" spans="1:9" ht="12.75">
      <c r="B52" s="131"/>
      <c r="C52" s="71"/>
      <c r="D52" s="71"/>
      <c r="E52" s="71"/>
      <c r="F52" s="71"/>
      <c r="G52" s="71"/>
      <c r="H52" s="130"/>
      <c r="I52" s="61"/>
    </row>
    <row r="53" spans="1:9" s="102" customFormat="1" ht="30" customHeight="1">
      <c r="A53" s="98"/>
      <c r="B53" s="140"/>
      <c r="C53" s="141"/>
      <c r="D53" s="88"/>
      <c r="E53" s="89" t="str">
        <f>IF(Questionnaire!I37&lt;=$M$1,Questionnaire!F37,IF(Questionnaire!I38&lt;=$M$1,Questionnaire!F38,IF(Questionnaire!I39&lt;=$M$1,Questionnaire!F39,"")))</f>
        <v>•  Review available sales training relevent to your needs and schedule (at least on an annual basis)</v>
      </c>
      <c r="F53" s="89"/>
      <c r="G53" s="89"/>
      <c r="H53" s="142"/>
      <c r="I53" s="143"/>
    </row>
    <row r="54" spans="1:9" s="102" customFormat="1" ht="30" customHeight="1">
      <c r="A54" s="98"/>
      <c r="B54" s="140"/>
      <c r="C54" s="141"/>
      <c r="D54" s="88"/>
      <c r="E54" s="89" t="str">
        <f>IF(E53=Questionnaire!F37,IF(Questionnaire!I38&lt;=$M$1,Questionnaire!F38,IF(Questionnaire!I39&lt;=$M$1,Questionnaire!F39,IF(Output!E53=Questionnaire!F38,IF(Questionnaire!I39&lt;=$M$1,Questionnaire!F39,"")))))</f>
        <v>•  Codify a comprehensive new-hire onboarding program beyond product training &amp; ride-withs</v>
      </c>
      <c r="F54" s="89"/>
      <c r="G54" s="89"/>
      <c r="H54" s="142"/>
    </row>
    <row r="55" spans="1:9" s="102" customFormat="1" ht="30" customHeight="1">
      <c r="A55" s="98"/>
      <c r="B55" s="140"/>
      <c r="C55" s="141"/>
      <c r="D55" s="89"/>
      <c r="E55" s="88" t="str">
        <f>IF(E54=Questionnaire!F38,IF(Questionnaire!I39&lt;=$M$1,Questionnaire!F39))</f>
        <v>•  Engage the manufacturer on training requirements &amp; hold your team accountable for participating in manufacturer led training</v>
      </c>
      <c r="F55" s="89"/>
      <c r="G55" s="89"/>
      <c r="H55" s="142"/>
    </row>
    <row r="56" spans="1:9" ht="12.75">
      <c r="B56" s="131"/>
      <c r="C56" s="71"/>
      <c r="D56" s="87"/>
      <c r="E56" s="87"/>
      <c r="F56" s="87"/>
      <c r="G56" s="87"/>
      <c r="H56" s="136"/>
    </row>
    <row r="57" spans="1:9" ht="12.75">
      <c r="B57" s="131"/>
      <c r="C57" s="71"/>
      <c r="D57" s="71"/>
      <c r="E57" s="71"/>
      <c r="F57" s="71"/>
      <c r="G57" s="71"/>
      <c r="H57" s="130"/>
      <c r="I57" s="61"/>
    </row>
    <row r="58" spans="1:9" ht="13.5" thickBot="1">
      <c r="B58" s="131"/>
      <c r="C58" s="71"/>
      <c r="D58" s="71"/>
      <c r="E58" s="71"/>
      <c r="F58" s="71"/>
      <c r="G58" s="71"/>
      <c r="H58" s="130"/>
      <c r="I58" s="61"/>
    </row>
    <row r="59" spans="1:9" ht="16.5" thickBot="1">
      <c r="B59" s="131"/>
      <c r="C59" s="71"/>
      <c r="D59" s="132" t="str">
        <f>Questionnaire!C41</f>
        <v>Evolve Compensation to Drive Performance</v>
      </c>
      <c r="E59" s="133"/>
      <c r="F59" s="80" t="s">
        <v>10</v>
      </c>
      <c r="G59" s="107" t="e">
        <f>AVERAGE(Questionnaire!I42:I46)</f>
        <v>#DIV/0!</v>
      </c>
      <c r="H59" s="139"/>
    </row>
    <row r="60" spans="1:9" ht="15.75" customHeight="1">
      <c r="B60" s="131"/>
      <c r="C60" s="71"/>
      <c r="D60" s="135"/>
      <c r="E60" s="85" t="s">
        <v>15</v>
      </c>
      <c r="F60" s="77"/>
      <c r="G60" s="77"/>
      <c r="H60" s="139"/>
    </row>
    <row r="61" spans="1:9" ht="12.75">
      <c r="B61" s="131"/>
      <c r="C61" s="71"/>
      <c r="D61" s="71"/>
      <c r="E61" s="71"/>
      <c r="F61" s="71"/>
      <c r="G61" s="71"/>
      <c r="H61" s="130"/>
    </row>
    <row r="62" spans="1:9" ht="30" customHeight="1">
      <c r="B62" s="131"/>
      <c r="C62" s="71"/>
      <c r="D62" s="94"/>
      <c r="E62" s="88" t="str">
        <f>IF(Questionnaire!I42&lt;=$M$1,Questionnaire!F42,IF(Questionnaire!I43&lt;=$M$1,Questionnaire!F43,IF(Questionnaire!I44&lt;=$M$1,Questionnaire!F44,IF(Questionnaire!I45&lt;=$M$1,Questionnaire!F45,IF(Questionnaire!I46&lt;=$M$1,Questionnaire!F46)))))</f>
        <v>•  Consider compensation improvement options to better motivate your firm, &amp; engage the manufacturer to discuss alternatives if necessary</v>
      </c>
      <c r="F62" s="94"/>
      <c r="G62" s="87"/>
      <c r="H62" s="136"/>
      <c r="I62" s="61"/>
    </row>
    <row r="63" spans="1:9" ht="30" customHeight="1">
      <c r="B63" s="131"/>
      <c r="C63" s="71"/>
      <c r="D63" s="94"/>
      <c r="E63" s="144" t="str">
        <f>IF(E62=Questionnaire!F42,IF(Questionnaire!I43&lt;=$M$1,Questionnaire!F43,IF(Questionnaire!I44&lt;=$M$1,Questionnaire!F44,IF(Questionnaire!I45&lt;=$M$1,Questionnaire!F45,IF(Questionnaire!I46=1,Questionnaire!F46)))),IF(E62=Questionnaire!F43,IF(Questionnaire!I44&lt;=$M$1,Questionnaire!F44,IF(Questionnaire!I45&lt;=$M$1,Questionnaire!F45,IF(Questionnaire!I46&lt;=$M$1,Questionnaire!F46))),(IF(E62=Questionnaire!F44,IF(Questionnaire!I45&lt;=$M$1,Questionnaire!F45,IF(Questionnaire!I46&lt;=$M$1,Questionnaire!F46)),IF(E62=Questionnaire!F45,IF(Questionnaire!I46&lt;=$M$1,Questionnaire!F46,""))))))</f>
        <v>•  Consider ways to align your team's compensation with goal attainment &amp; sale complexity (more complex/valuable sales often yield greater compensation)</v>
      </c>
      <c r="F63" s="145"/>
      <c r="G63" s="87"/>
      <c r="H63" s="136"/>
      <c r="I63" s="61"/>
    </row>
    <row r="64" spans="1:9" ht="30" customHeight="1">
      <c r="B64" s="131"/>
      <c r="C64" s="71"/>
      <c r="D64" s="87"/>
      <c r="E64" s="88" t="str">
        <f>IF(E63=Questionnaire!F43,IF(Questionnaire!I44&lt;=$M$1,Questionnaire!F44,IF(Questionnaire!I45&lt;=$M$1,Questionnaire!F45,IF(Questionnaire!I46&lt;=$M$1,Questionnaire!F46))),IF(E63=Questionnaire!F44,IF(Questionnaire!I45&lt;=$M$1,Questionnaire!F45,IF(Questionnaire!I46=1,Questionnaire!F46,"")),IF(E63=Questionnaire!F45,IF(Questionnaire!I46&lt;=$M$1,Questionnaire!F46,""))))</f>
        <v>•  Develop a good understanding of the margins &amp; costs associated with various types of sales</v>
      </c>
      <c r="F64" s="94"/>
      <c r="G64" s="87"/>
      <c r="H64" s="136"/>
      <c r="I64" s="61"/>
    </row>
    <row r="65" spans="2:8" ht="30" customHeight="1">
      <c r="B65" s="131"/>
      <c r="C65" s="71"/>
      <c r="D65" s="87"/>
      <c r="E65" s="89" t="str">
        <f>IF(E64=Questionnaire!F44,IF(Questionnaire!I45&lt;=$M$1,Questionnaire!F45,IF(Questionnaire!I46&lt;=$M$1,Questionnaire!F46)),IF(E64=Questionnaire!F45,IF(Questionnaire!I46&lt;=$M$1,Questionnaire!F46,"")))</f>
        <v>•  Identify improvement areas &amp; develop an action plan to attract &amp; retain top sales talent</v>
      </c>
      <c r="F65" s="87"/>
      <c r="G65" s="87"/>
      <c r="H65" s="136"/>
    </row>
    <row r="66" spans="2:8" ht="30" customHeight="1">
      <c r="B66" s="131"/>
      <c r="C66" s="71"/>
      <c r="D66" s="87"/>
      <c r="E66" s="210" t="str">
        <f>IF(E65=Questionnaire!F45,IF(Questionnaire!I46&lt;=$M$1,Questionnaire!F46))</f>
        <v>•  Determine profitability of manufacturer product lines relative to your portfolio by conducting annual analyses</v>
      </c>
      <c r="F66" s="87"/>
      <c r="G66" s="87"/>
      <c r="H66" s="136"/>
    </row>
    <row r="67" spans="2:8" ht="15.75" customHeight="1">
      <c r="B67" s="146"/>
      <c r="C67" s="147"/>
      <c r="D67" s="147"/>
      <c r="E67" s="147"/>
      <c r="F67" s="147"/>
      <c r="G67" s="147"/>
      <c r="H67" s="148"/>
    </row>
    <row r="68" spans="2:8" ht="15.75" customHeight="1">
      <c r="B68" s="149"/>
      <c r="C68" s="48"/>
      <c r="D68" s="48"/>
      <c r="E68" s="48"/>
      <c r="F68" s="48"/>
      <c r="G68" s="48"/>
      <c r="H68" s="48"/>
    </row>
    <row r="69" spans="2:8" ht="30">
      <c r="B69" s="49"/>
      <c r="C69" s="150" t="s">
        <v>8</v>
      </c>
      <c r="D69" s="122"/>
      <c r="E69" s="61"/>
      <c r="F69" s="61"/>
      <c r="G69" s="61"/>
    </row>
    <row r="70" spans="2:8" ht="5.25" customHeight="1">
      <c r="B70" s="151"/>
      <c r="C70" s="152"/>
      <c r="D70" s="153"/>
      <c r="E70" s="154"/>
      <c r="F70" s="155"/>
      <c r="G70" s="155"/>
      <c r="H70" s="156"/>
    </row>
    <row r="71" spans="2:8" ht="15.75" customHeight="1" thickBot="1">
      <c r="B71" s="157"/>
      <c r="C71" s="71"/>
      <c r="D71" s="72"/>
      <c r="E71" s="73"/>
      <c r="F71" s="74"/>
      <c r="G71" s="74"/>
      <c r="H71" s="158"/>
    </row>
    <row r="72" spans="2:8" ht="15.75" customHeight="1" thickBot="1">
      <c r="B72" s="159"/>
      <c r="C72" s="71"/>
      <c r="D72" s="160" t="str">
        <f>Questionnaire!C52</f>
        <v>C-suite Communication</v>
      </c>
      <c r="E72" s="161"/>
      <c r="F72" s="80" t="s">
        <v>10</v>
      </c>
      <c r="G72" s="107" t="e">
        <f>AVERAGE(Questionnaire!I53:I56)</f>
        <v>#DIV/0!</v>
      </c>
      <c r="H72" s="162"/>
    </row>
    <row r="73" spans="2:8" ht="15.75" customHeight="1">
      <c r="B73" s="159"/>
      <c r="C73" s="71"/>
      <c r="D73" s="71"/>
      <c r="E73" s="85" t="s">
        <v>15</v>
      </c>
      <c r="F73" s="71"/>
      <c r="G73" s="71"/>
      <c r="H73" s="158"/>
    </row>
    <row r="74" spans="2:8" ht="15.75" customHeight="1">
      <c r="B74" s="159"/>
      <c r="C74" s="71"/>
      <c r="D74" s="71"/>
      <c r="E74" s="85"/>
      <c r="F74" s="71"/>
      <c r="G74" s="71"/>
      <c r="H74" s="158"/>
    </row>
    <row r="75" spans="2:8" ht="30" customHeight="1">
      <c r="B75" s="159"/>
      <c r="C75" s="71"/>
      <c r="D75" s="163"/>
      <c r="E75" s="89" t="str">
        <f>IF(Questionnaire!I53&lt;=$M$1,Questionnaire!F53,IF(Questionnaire!I54&lt;=$M$1,Questionnaire!F54,IF(Questionnaire!I55&lt;=$M$1,Questionnaire!F55,IF(Questionnaire!I56&lt;=$M$1,Questionnaire!F56))))</f>
        <v>•  Identify key executive stakeholders that you can engage to discuss strategic objectives</v>
      </c>
      <c r="F75" s="87"/>
      <c r="G75" s="87"/>
      <c r="H75" s="164"/>
    </row>
    <row r="76" spans="2:8" ht="43.5" customHeight="1">
      <c r="B76" s="159"/>
      <c r="C76" s="71"/>
      <c r="D76" s="163"/>
      <c r="E76" s="89" t="str">
        <f>IF(E75=Questionnaire!F53,IF(Questionnaire!I54&lt;=$M$1,Questionnaire!F54,IF(Questionnaire!I55&lt;=$M$1,Questionnaire!F55,IF(Questionnaire!I56&lt;=$M$1,Questionnaire!F56))),IF(E75=Questionnaire!F54,IF(Questionnaire!I55&lt;=$M$1,Questionnaire!F55,IF(Questionnaire!I56&lt;=$M$1,Questionnaire!F56,"")),IF(E75=Questionnaire!F55,IF(Questionnaire!I56&lt;=$M$1,Questionnaire!F56,""))))</f>
        <v xml:space="preserve">•  Provide ideas to sales leadership regarding methods / mediums / formats for executive engagement </v>
      </c>
      <c r="F76" s="94"/>
      <c r="G76" s="94"/>
      <c r="H76" s="165"/>
    </row>
    <row r="77" spans="2:8" ht="34.5" customHeight="1">
      <c r="B77" s="159"/>
      <c r="C77" s="71"/>
      <c r="D77" s="166"/>
      <c r="E77" s="88" t="str">
        <f>IF(E76=Questionnaire!F54,IF(Questionnaire!I55&lt;=$M$1,Questionnaire!F55,IF(Questionnaire!I56&lt;=$M$1,Questionnaire!F56,"")),IF(E76=Questionnaire!F55,IF(Questionnaire!I56&lt;=$M$1,Questionnaire!F56,"")))</f>
        <v>•  Share your key objectives, strategies, and successes with executive leadership in order to demonstrate the value that you bring the the manufacturer</v>
      </c>
      <c r="F77" s="87"/>
      <c r="G77" s="87"/>
      <c r="H77" s="165"/>
    </row>
    <row r="78" spans="2:8" ht="30" customHeight="1">
      <c r="B78" s="159"/>
      <c r="C78" s="71"/>
      <c r="D78" s="166"/>
      <c r="E78" s="87" t="str">
        <f>IF(E77=Questionnaire!F55,IF(Questionnaire!I56&lt;=$M$1,Questionnaire!F56,""))</f>
        <v>•  Develop a relationship with manufacturer leadereshipsuch that your firm is viewed as an extension of their own sales organization</v>
      </c>
      <c r="F78" s="90"/>
      <c r="G78" s="90"/>
      <c r="H78" s="165"/>
    </row>
    <row r="79" spans="2:8" ht="15.75" customHeight="1" thickBot="1">
      <c r="B79" s="159"/>
      <c r="C79" s="71"/>
      <c r="D79" s="71"/>
      <c r="E79" s="71"/>
      <c r="F79" s="71"/>
      <c r="G79" s="71"/>
      <c r="H79" s="158"/>
    </row>
    <row r="80" spans="2:8" ht="15.75" customHeight="1" thickBot="1">
      <c r="B80" s="159"/>
      <c r="C80" s="71"/>
      <c r="D80" s="160" t="str">
        <f>Questionnaire!C58</f>
        <v>Structured Communication with Sales Management</v>
      </c>
      <c r="E80" s="167"/>
      <c r="F80" s="80" t="s">
        <v>10</v>
      </c>
      <c r="G80" s="107" t="e">
        <f>AVERAGE(Questionnaire!I59:I62)</f>
        <v>#DIV/0!</v>
      </c>
      <c r="H80" s="168"/>
    </row>
    <row r="81" spans="2:8" ht="15.75" customHeight="1">
      <c r="B81" s="159"/>
      <c r="C81" s="71"/>
      <c r="D81" s="72"/>
      <c r="E81" s="85" t="s">
        <v>15</v>
      </c>
      <c r="F81" s="71"/>
      <c r="G81" s="71"/>
      <c r="H81" s="158"/>
    </row>
    <row r="82" spans="2:8" ht="8.25" customHeight="1">
      <c r="B82" s="159"/>
      <c r="C82" s="71"/>
      <c r="D82" s="72"/>
      <c r="E82" s="85"/>
      <c r="F82" s="71"/>
      <c r="G82" s="71"/>
      <c r="H82" s="158"/>
    </row>
    <row r="83" spans="2:8" ht="30" customHeight="1">
      <c r="B83" s="159"/>
      <c r="C83" s="71"/>
      <c r="D83" s="87"/>
      <c r="E83" s="88" t="str">
        <f>IF(Questionnaire!I59&lt;=$M$1,Questionnaire!F59,IF(Questionnaire!I60&lt;=$M$1,Questionnaire!F60,IF(Questionnaire!I61&lt;=$M$1,Questionnaire!F61,IF(Questionnaire!I62&lt;=$M$1,Questionnaire!F62))))</f>
        <v>•  Determine process to regularly share data and customer information with the manufacturer</v>
      </c>
      <c r="F83" s="166"/>
      <c r="G83" s="166"/>
      <c r="H83" s="169"/>
    </row>
    <row r="84" spans="2:8" ht="30" customHeight="1">
      <c r="B84" s="159"/>
      <c r="C84" s="71"/>
      <c r="D84" s="87"/>
      <c r="E84" s="88" t="str">
        <f>IF(E83=Questionnaire!F59,IF(Questionnaire!I60&lt;=$M$1,Questionnaire!F60,IF(Questionnaire!I61&lt;=$M$1,Questionnaire!F61,IF(Questionnaire!I62&lt;=$M$1,Questionnaire!F62))),IF(E83=Questionnaire!F60,IF(Questionnaire!I61&lt;=$M$1,Questionnaire!F61,IF(Questionnaire!I62&lt;=$M$1,Questionnaire!F62,"")),IF(E83=Questionnaire!F61,IF(Questionnaire!I62&lt;=$M$1,Questionnaire!F62,""))))</f>
        <v>•  Establish regular meetings to review sales objectives, progress to goal, and upcoming opportunities</v>
      </c>
      <c r="F84" s="166"/>
      <c r="G84" s="166"/>
      <c r="H84" s="169"/>
    </row>
    <row r="85" spans="2:8" ht="30" customHeight="1">
      <c r="B85" s="159"/>
      <c r="C85" s="71"/>
      <c r="D85" s="87"/>
      <c r="E85" s="88" t="str">
        <f>IF(E84=Questionnaire!F60,IF(Questionnaire!I61&lt;=$M$1,Questionnaire!F61,IF(Questionnaire!I62&lt;=$M$1,Questionnaire!F62,"")),IF(E84=Questionnaire!F61,IF(Questionnaire!I62&lt;=$M$1,Questionnaire!F62,"")))</f>
        <v>•  Develop process to ensure joint calls are focused and achieve pre-defined objectives</v>
      </c>
      <c r="F85" s="166"/>
      <c r="G85" s="166"/>
      <c r="H85" s="169"/>
    </row>
    <row r="86" spans="2:8" ht="30" customHeight="1">
      <c r="B86" s="159"/>
      <c r="C86" s="71"/>
      <c r="D86" s="87"/>
      <c r="E86" s="89" t="str">
        <f>IF(E85=Questionnaire!F61,IF(Questionnaire!I62&lt;=$M$1,Questionnaire!F62,""))</f>
        <v>•  Develop processes to actively share what your firm is experiencing in the market (e.g., competitive info., local trends)</v>
      </c>
      <c r="F86" s="166"/>
      <c r="G86" s="166"/>
      <c r="H86" s="169"/>
    </row>
    <row r="87" spans="2:8" ht="15.75" customHeight="1">
      <c r="B87" s="170"/>
      <c r="C87" s="171"/>
      <c r="D87" s="172"/>
      <c r="E87" s="172"/>
      <c r="F87" s="173"/>
      <c r="G87" s="173"/>
      <c r="H87" s="174"/>
    </row>
    <row r="88" spans="2:8" ht="15.75" customHeight="1"/>
    <row r="89" spans="2:8" ht="15.75" customHeight="1"/>
    <row r="90" spans="2:8" ht="15.75" hidden="1" customHeight="1"/>
    <row r="91" spans="2:8" ht="15.75" hidden="1" customHeight="1"/>
    <row r="92" spans="2:8" ht="15.75" hidden="1" customHeight="1"/>
    <row r="93" spans="2:8" ht="15.75" hidden="1" customHeight="1"/>
    <row r="94" spans="2:8" ht="15.75" hidden="1" customHeight="1"/>
    <row r="95" spans="2:8" ht="15.75" hidden="1" customHeight="1"/>
    <row r="96" spans="2:8" ht="15.75" hidden="1" customHeight="1"/>
    <row r="97" spans="1:23" ht="15.75" hidden="1" customHeight="1"/>
    <row r="98" spans="1:23" ht="15.75" hidden="1" customHeight="1"/>
    <row r="99" spans="1:23" ht="15.75" hidden="1" customHeight="1"/>
    <row r="100" spans="1:23" ht="15.75" hidden="1" customHeight="1"/>
    <row r="101" spans="1:23" ht="15.75" hidden="1" customHeight="1"/>
    <row r="102" spans="1:23" ht="15.75" hidden="1" customHeight="1"/>
    <row r="103" spans="1:23" ht="15.75" hidden="1" customHeight="1">
      <c r="A103" s="176"/>
    </row>
    <row r="104" spans="1:23" ht="15.75" hidden="1" customHeight="1">
      <c r="A104" s="176"/>
      <c r="I104" s="61"/>
    </row>
    <row r="105" spans="1:23" ht="15.75" hidden="1" customHeight="1">
      <c r="A105" s="176"/>
      <c r="B105" s="177"/>
      <c r="C105" s="84"/>
      <c r="I105" s="178"/>
      <c r="J105" s="84"/>
      <c r="P105" s="84"/>
      <c r="Q105" s="84"/>
      <c r="W105" s="84"/>
    </row>
    <row r="106" spans="1:23" ht="15.75" hidden="1" customHeight="1">
      <c r="A106" s="176"/>
      <c r="B106" s="177"/>
      <c r="C106" s="84"/>
      <c r="I106" s="178"/>
      <c r="J106" s="84"/>
      <c r="P106" s="84"/>
      <c r="Q106" s="84"/>
      <c r="W106" s="84"/>
    </row>
    <row r="107" spans="1:23" ht="15.75" hidden="1" customHeight="1">
      <c r="A107" s="176"/>
    </row>
    <row r="108" spans="1:23" ht="15.75" hidden="1" customHeight="1">
      <c r="A108" s="176"/>
      <c r="B108" s="179"/>
      <c r="C108" s="93"/>
      <c r="I108" s="93"/>
      <c r="J108" s="93"/>
      <c r="P108" s="93"/>
      <c r="Q108" s="93"/>
      <c r="W108" s="93"/>
    </row>
    <row r="109" spans="1:23" ht="15.75" hidden="1" customHeight="1">
      <c r="A109" s="176"/>
      <c r="B109" s="179"/>
      <c r="C109" s="93"/>
      <c r="I109" s="93"/>
      <c r="J109" s="93"/>
      <c r="P109" s="93"/>
      <c r="Q109" s="93"/>
      <c r="W109" s="93"/>
    </row>
    <row r="110" spans="1:23" ht="15.75" hidden="1" customHeight="1">
      <c r="A110" s="176"/>
      <c r="B110" s="179"/>
      <c r="C110" s="93"/>
      <c r="I110" s="93"/>
      <c r="J110" s="93"/>
      <c r="P110" s="93"/>
      <c r="Q110" s="93"/>
      <c r="W110" s="93"/>
    </row>
    <row r="111" spans="1:23" ht="15.75" hidden="1" customHeight="1">
      <c r="A111" s="176"/>
      <c r="B111" s="179"/>
      <c r="C111" s="93"/>
      <c r="I111" s="180"/>
      <c r="J111" s="93"/>
      <c r="P111" s="93"/>
      <c r="Q111" s="93"/>
      <c r="W111" s="93"/>
    </row>
    <row r="112" spans="1:23" ht="15.75" hidden="1" customHeight="1">
      <c r="A112" s="176"/>
      <c r="I112" s="61"/>
    </row>
    <row r="113" spans="1:23" ht="15.75" hidden="1" customHeight="1">
      <c r="A113" s="176"/>
      <c r="H113" s="61"/>
      <c r="I113" s="61"/>
    </row>
    <row r="114" spans="1:23" ht="15.75" hidden="1" customHeight="1">
      <c r="A114" s="181"/>
      <c r="H114" s="61"/>
      <c r="I114" s="61"/>
      <c r="Q114" s="48"/>
      <c r="R114" s="48"/>
      <c r="S114" s="48"/>
      <c r="T114" s="48"/>
      <c r="U114" s="48"/>
      <c r="V114" s="48"/>
      <c r="W114" s="48"/>
    </row>
    <row r="115" spans="1:23" ht="15.75" hidden="1" customHeight="1">
      <c r="A115" s="182"/>
      <c r="H115" s="61"/>
      <c r="I115" s="61"/>
      <c r="Q115" s="48"/>
      <c r="R115" s="48"/>
      <c r="S115" s="48"/>
      <c r="T115" s="48"/>
      <c r="U115" s="48"/>
      <c r="V115" s="48"/>
      <c r="W115" s="48"/>
    </row>
    <row r="116" spans="1:23" ht="15.75" hidden="1" customHeight="1">
      <c r="A116" s="182"/>
      <c r="I116" s="61"/>
      <c r="Q116" s="48"/>
      <c r="R116" s="48"/>
      <c r="S116" s="48"/>
      <c r="T116" s="48"/>
      <c r="U116" s="48"/>
      <c r="V116" s="48"/>
      <c r="W116" s="48"/>
    </row>
    <row r="117" spans="1:23" ht="15.75" hidden="1" customHeight="1">
      <c r="A117" s="182"/>
      <c r="B117" s="177"/>
      <c r="C117" s="84"/>
      <c r="I117" s="178"/>
      <c r="J117" s="84"/>
      <c r="P117" s="84"/>
      <c r="Q117" s="97"/>
      <c r="R117" s="97"/>
      <c r="S117" s="97"/>
      <c r="T117" s="183"/>
      <c r="U117" s="83"/>
      <c r="V117" s="97"/>
      <c r="W117" s="97"/>
    </row>
    <row r="118" spans="1:23" ht="15.75" hidden="1" customHeight="1">
      <c r="A118" s="182"/>
      <c r="Q118" s="48"/>
      <c r="R118" s="48"/>
      <c r="S118" s="48"/>
      <c r="T118" s="48"/>
      <c r="U118" s="48"/>
      <c r="V118" s="48"/>
      <c r="W118" s="48"/>
    </row>
    <row r="119" spans="1:23" ht="15.75" hidden="1" customHeight="1">
      <c r="A119" s="182"/>
      <c r="B119" s="120"/>
      <c r="C119" s="119"/>
      <c r="I119" s="93"/>
      <c r="J119" s="93"/>
      <c r="P119" s="119"/>
      <c r="Q119" s="115"/>
      <c r="R119" s="115"/>
      <c r="S119" s="115"/>
      <c r="T119" s="115"/>
      <c r="U119" s="115"/>
      <c r="V119" s="115"/>
      <c r="W119" s="115"/>
    </row>
    <row r="120" spans="1:23" ht="15.75" hidden="1" customHeight="1">
      <c r="A120" s="182"/>
      <c r="B120" s="120"/>
      <c r="C120" s="119"/>
      <c r="I120" s="180"/>
      <c r="J120" s="93"/>
      <c r="P120" s="119"/>
      <c r="Q120" s="115"/>
      <c r="R120" s="115"/>
      <c r="S120" s="115"/>
      <c r="T120" s="115"/>
      <c r="U120" s="115"/>
      <c r="V120" s="115"/>
      <c r="W120" s="115"/>
    </row>
    <row r="121" spans="1:23" ht="15.75" hidden="1" customHeight="1">
      <c r="A121" s="182"/>
      <c r="B121" s="120"/>
      <c r="C121" s="119"/>
      <c r="I121" s="180"/>
      <c r="J121" s="93"/>
      <c r="P121" s="119"/>
      <c r="Q121" s="115"/>
      <c r="R121" s="115"/>
      <c r="S121" s="115"/>
      <c r="T121" s="115"/>
      <c r="U121" s="115"/>
      <c r="V121" s="115"/>
      <c r="W121" s="115"/>
    </row>
    <row r="122" spans="1:23" ht="15.75" hidden="1" customHeight="1">
      <c r="A122" s="182"/>
      <c r="B122" s="120"/>
      <c r="C122" s="119"/>
      <c r="I122" s="180"/>
      <c r="J122" s="93"/>
      <c r="P122" s="119"/>
      <c r="Q122" s="115"/>
      <c r="R122" s="115"/>
      <c r="S122" s="115"/>
      <c r="T122" s="115"/>
      <c r="U122" s="115"/>
      <c r="V122" s="115"/>
      <c r="W122" s="115"/>
    </row>
    <row r="123" spans="1:23" ht="15.75" hidden="1" customHeight="1">
      <c r="A123" s="182"/>
      <c r="B123" s="120"/>
      <c r="C123" s="119"/>
      <c r="I123" s="180"/>
      <c r="J123" s="93"/>
      <c r="P123" s="119"/>
      <c r="Q123" s="115"/>
      <c r="R123" s="115"/>
      <c r="S123" s="115"/>
      <c r="T123" s="115"/>
      <c r="U123" s="115"/>
      <c r="V123" s="115"/>
      <c r="W123" s="115"/>
    </row>
    <row r="124" spans="1:23" ht="15.75" hidden="1" customHeight="1">
      <c r="A124" s="182"/>
      <c r="B124" s="120"/>
      <c r="C124" s="119"/>
      <c r="I124" s="180"/>
      <c r="J124" s="93"/>
      <c r="P124" s="119"/>
      <c r="Q124" s="115"/>
      <c r="R124" s="115"/>
      <c r="S124" s="115"/>
      <c r="T124" s="115"/>
      <c r="U124" s="115"/>
      <c r="V124" s="115"/>
      <c r="W124" s="115"/>
    </row>
    <row r="125" spans="1:23" ht="15.75" hidden="1" customHeight="1">
      <c r="A125" s="182"/>
      <c r="F125" s="61"/>
      <c r="G125" s="61"/>
      <c r="Q125" s="48"/>
      <c r="R125" s="48"/>
      <c r="S125" s="48"/>
      <c r="T125" s="48"/>
      <c r="U125" s="48"/>
      <c r="V125" s="48"/>
      <c r="W125" s="48"/>
    </row>
    <row r="126" spans="1:23" ht="15.75" hidden="1" customHeight="1"/>
    <row r="127" spans="1:23" ht="15.75" hidden="1" customHeight="1"/>
    <row r="128" spans="1:23" ht="15.75" hidden="1" customHeight="1"/>
    <row r="129" ht="15.75" hidden="1" customHeight="1"/>
    <row r="130" ht="15.75" hidden="1" customHeight="1"/>
    <row r="131" ht="15.75" hidden="1" customHeight="1"/>
    <row r="132" ht="15.75" hidden="1" customHeight="1"/>
    <row r="133" ht="15.75" hidden="1" customHeight="1"/>
    <row r="134" ht="15.75" customHeight="1"/>
  </sheetData>
  <sheetProtection algorithmName="SHA-512" hashValue="x4mlO5wV5B2MQNF9/0AqmLbB7511canNNFcwIGHv1wfknm8v/7IjSP/LGY2I4YnVAv1SYEoJX3noIK01uL6McA==" saltValue="RSMHh4SGbdzg+UQJU+1Awg==" spinCount="100000" sheet="1" objects="1" scenarios="1" selectLockedCells="1"/>
  <mergeCells count="2">
    <mergeCell ref="D6:G6"/>
    <mergeCell ref="D2:E2"/>
  </mergeCells>
  <conditionalFormatting sqref="D5:G87">
    <cfRule type="containsText" dxfId="5" priority="7" operator="containsText" text="FALSE">
      <formula>NOT(ISERROR(SEARCH("FALSE",D5)))</formula>
    </cfRule>
  </conditionalFormatting>
  <conditionalFormatting sqref="A103:A114">
    <cfRule type="containsText" dxfId="4" priority="5" operator="containsText" text="FALSE">
      <formula>NOT(ISERROR(SEARCH("FALSE",A103)))</formula>
    </cfRule>
  </conditionalFormatting>
  <conditionalFormatting sqref="A115:A125">
    <cfRule type="containsText" dxfId="3" priority="4" operator="containsText" text="FALSE">
      <formula>NOT(ISERROR(SEARCH("FALSE",A115)))</formula>
    </cfRule>
  </conditionalFormatting>
  <conditionalFormatting sqref="G12 E15:E18 G20 E23:E26 G29 E32:E35 G41 E44:E47 G50 E53:E56 G59 E62:E66 G72 E75:E78 G80 E83:E86">
    <cfRule type="expression" dxfId="2" priority="3">
      <formula>$G$5=""</formula>
    </cfRule>
  </conditionalFormatting>
  <conditionalFormatting sqref="B38:K38 B39:I40">
    <cfRule type="containsText" dxfId="1" priority="2" operator="containsText" text="FALSE">
      <formula>NOT(ISERROR(SEARCH("FALSE",B38)))</formula>
    </cfRule>
  </conditionalFormatting>
  <conditionalFormatting sqref="B69:K69 B70:I71">
    <cfRule type="containsText" dxfId="0" priority="1" operator="containsText" text="FALSE">
      <formula>NOT(ISERROR(SEARCH("FALSE",B69)))</formula>
    </cfRule>
  </conditionalFormatting>
  <pageMargins left="0.7" right="0.7" top="0.75" bottom="0.75" header="0.3" footer="0.3"/>
  <pageSetup scale="78" fitToHeight="3" orientation="portrait" verticalDpi="0" r:id="rId1"/>
  <rowBreaks count="2" manualBreakCount="2">
    <brk id="37" max="10" man="1"/>
    <brk id="77"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1"/>
  <sheetViews>
    <sheetView topLeftCell="C1" workbookViewId="0">
      <selection activeCell="D6" sqref="D6"/>
    </sheetView>
  </sheetViews>
  <sheetFormatPr defaultColWidth="8.85546875" defaultRowHeight="12.75"/>
  <sheetData>
    <row r="1" spans="2:20">
      <c r="O1" s="2" t="s">
        <v>33</v>
      </c>
      <c r="P1" s="2" t="s">
        <v>34</v>
      </c>
      <c r="S1" s="2" t="s">
        <v>10</v>
      </c>
      <c r="T1" s="2" t="s">
        <v>37</v>
      </c>
    </row>
    <row r="2" spans="2:20">
      <c r="B2" s="2" t="s">
        <v>10</v>
      </c>
      <c r="D2" s="2" t="s">
        <v>21</v>
      </c>
      <c r="M2" s="2" t="s">
        <v>0</v>
      </c>
      <c r="N2" s="2" t="s">
        <v>26</v>
      </c>
      <c r="O2">
        <v>0.2</v>
      </c>
      <c r="P2" t="e">
        <f>AVERAGE(Questionnaire!I10:I12)</f>
        <v>#DIV/0!</v>
      </c>
      <c r="S2">
        <v>1</v>
      </c>
      <c r="T2">
        <f>COUNTIF(Questionnaire!$I$10:$I$62,1)</f>
        <v>0</v>
      </c>
    </row>
    <row r="3" spans="2:20">
      <c r="B3">
        <v>1</v>
      </c>
      <c r="D3" s="2" t="s">
        <v>24</v>
      </c>
      <c r="M3" s="2" t="s">
        <v>0</v>
      </c>
      <c r="N3" s="2" t="s">
        <v>35</v>
      </c>
      <c r="O3">
        <v>0.1</v>
      </c>
      <c r="P3" t="e">
        <f>AVERAGE(Questionnaire!I15:I18)</f>
        <v>#DIV/0!</v>
      </c>
      <c r="Q3" s="1"/>
      <c r="S3">
        <v>2</v>
      </c>
      <c r="T3" s="1">
        <f>COUNTIF(Questionnaire!$I$10:$I$62,2)</f>
        <v>0</v>
      </c>
    </row>
    <row r="4" spans="2:20">
      <c r="B4">
        <v>2</v>
      </c>
      <c r="D4" s="2" t="s">
        <v>23</v>
      </c>
      <c r="M4" s="2" t="s">
        <v>0</v>
      </c>
      <c r="N4" s="2" t="s">
        <v>36</v>
      </c>
      <c r="O4">
        <v>0.1</v>
      </c>
      <c r="P4" t="e">
        <f>AVERAGE(Questionnaire!I21:I24)</f>
        <v>#DIV/0!</v>
      </c>
      <c r="Q4" s="1"/>
      <c r="S4">
        <v>3</v>
      </c>
      <c r="T4" s="1">
        <f>COUNTIF(Questionnaire!$I$10:$I$62,3)</f>
        <v>0</v>
      </c>
    </row>
    <row r="5" spans="2:20">
      <c r="B5">
        <v>3</v>
      </c>
      <c r="D5" s="2" t="s">
        <v>25</v>
      </c>
      <c r="M5" s="2" t="s">
        <v>3</v>
      </c>
      <c r="N5" s="2" t="s">
        <v>27</v>
      </c>
      <c r="O5">
        <v>0.1</v>
      </c>
      <c r="P5" t="e">
        <f>AVERAGE(Questionnaire!I32:I34)</f>
        <v>#DIV/0!</v>
      </c>
      <c r="Q5" s="1"/>
      <c r="S5">
        <v>4</v>
      </c>
      <c r="T5" s="1">
        <f>COUNTIF(Questionnaire!$I$10:$I$62,4)</f>
        <v>0</v>
      </c>
    </row>
    <row r="6" spans="2:20">
      <c r="B6">
        <v>4</v>
      </c>
      <c r="D6" s="2" t="s">
        <v>22</v>
      </c>
      <c r="M6" s="2" t="s">
        <v>3</v>
      </c>
      <c r="N6" s="2" t="s">
        <v>28</v>
      </c>
      <c r="O6">
        <v>0.1</v>
      </c>
      <c r="P6" t="e">
        <f>AVERAGE(Questionnaire!I37:I39)</f>
        <v>#DIV/0!</v>
      </c>
      <c r="Q6" s="1"/>
      <c r="S6">
        <v>5</v>
      </c>
      <c r="T6" s="1">
        <f>COUNTIF(Questionnaire!$I$10:$I$62,5)</f>
        <v>0</v>
      </c>
    </row>
    <row r="7" spans="2:20">
      <c r="B7">
        <v>5</v>
      </c>
      <c r="M7" s="2" t="s">
        <v>3</v>
      </c>
      <c r="N7" s="2" t="s">
        <v>29</v>
      </c>
      <c r="O7">
        <v>0.1</v>
      </c>
      <c r="P7" t="e">
        <f>AVERAGE(Questionnaire!I42:I45)</f>
        <v>#DIV/0!</v>
      </c>
      <c r="Q7" s="1"/>
    </row>
    <row r="8" spans="2:20">
      <c r="M8" s="2" t="s">
        <v>30</v>
      </c>
      <c r="N8" s="2" t="s">
        <v>32</v>
      </c>
      <c r="O8">
        <v>0.1</v>
      </c>
      <c r="P8" t="e">
        <f>AVERAGE(Questionnaire!I53:I55)</f>
        <v>#DIV/0!</v>
      </c>
      <c r="Q8" s="1"/>
      <c r="S8" s="2" t="s">
        <v>38</v>
      </c>
      <c r="T8">
        <v>10</v>
      </c>
    </row>
    <row r="9" spans="2:20">
      <c r="M9" s="2" t="s">
        <v>30</v>
      </c>
      <c r="N9" s="2" t="s">
        <v>31</v>
      </c>
      <c r="O9">
        <v>0.2</v>
      </c>
      <c r="P9" t="e">
        <f>AVERAGE(Questionnaire!I59:I62)</f>
        <v>#DIV/0!</v>
      </c>
      <c r="Q9" s="1"/>
    </row>
    <row r="11" spans="2:20">
      <c r="O11" s="2" t="s">
        <v>10</v>
      </c>
      <c r="P11" t="e">
        <f>SUMPRODUCT(O2:O9,P2:P9)</f>
        <v>#DIV/0!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Cover</vt:lpstr>
      <vt:lpstr>Instructions</vt:lpstr>
      <vt:lpstr>Questionnaire</vt:lpstr>
      <vt:lpstr>Output</vt:lpstr>
      <vt:lpstr>Table</vt:lpstr>
      <vt:lpstr>Cover!Print_Area</vt:lpstr>
      <vt:lpstr>Output!Print_Area</vt:lpstr>
      <vt:lpstr>Questionnaire!Print_Area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Stamos, John</dc:creator>
  <cp:lastModifiedBy>Swati Patel</cp:lastModifiedBy>
  <cp:lastPrinted>2018-04-30T14:41:36Z</cp:lastPrinted>
  <dcterms:created xsi:type="dcterms:W3CDTF">2016-09-27T21:36:40Z</dcterms:created>
  <dcterms:modified xsi:type="dcterms:W3CDTF">2018-06-12T14:59:56Z</dcterms:modified>
</cp:coreProperties>
</file>